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 Председатель КФ Егорова Е.Г\Бюджет 2026 год\Бюджетный прогноз\"/>
    </mc:Choice>
  </mc:AlternateContent>
  <xr:revisionPtr revIDLastSave="0" documentId="13_ncr:1_{F6D68788-86E1-4818-8691-3FAE7C92B6AA}" xr6:coauthVersionLast="47" xr6:coauthVersionMax="47" xr10:uidLastSave="{00000000-0000-0000-0000-000000000000}"/>
  <bookViews>
    <workbookView xWindow="-120" yWindow="-120" windowWidth="29040" windowHeight="15510" xr2:uid="{00000000-000D-0000-FFFF-FFFF00000000}"/>
  </bookViews>
  <sheets>
    <sheet name="Лист1" sheetId="1" r:id="rId1"/>
  </sheets>
  <definedNames>
    <definedName name="_xlnm.Print_Area" localSheetId="0">Лист1!$A$1:$I$20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" i="1" l="1"/>
  <c r="D16" i="1" l="1"/>
  <c r="E16" i="1"/>
  <c r="F10" i="1"/>
  <c r="C16" i="1"/>
  <c r="B20" i="1"/>
  <c r="F16" i="1"/>
  <c r="G16" i="1"/>
  <c r="H16" i="1"/>
  <c r="I16" i="1"/>
  <c r="G10" i="1" l="1"/>
  <c r="C10" i="1"/>
  <c r="B8" i="1"/>
  <c r="B17" i="1" s="1"/>
  <c r="B18" i="1" s="1"/>
  <c r="D10" i="1"/>
  <c r="H10" i="1"/>
  <c r="I10" i="1"/>
  <c r="B10" i="1"/>
  <c r="E10" i="1"/>
  <c r="C20" i="1"/>
  <c r="G20" i="1" l="1"/>
  <c r="D20" i="1" l="1"/>
  <c r="E20" i="1"/>
  <c r="F20" i="1"/>
  <c r="C8" i="1"/>
  <c r="E8" i="1"/>
  <c r="D17" i="1" l="1"/>
  <c r="D18" i="1" s="1"/>
  <c r="E17" i="1"/>
  <c r="E18" i="1" s="1"/>
  <c r="C18" i="1"/>
  <c r="F8" i="1"/>
  <c r="F17" i="1" s="1"/>
  <c r="F18" i="1" s="1"/>
  <c r="G8" i="1" l="1"/>
  <c r="H8" i="1"/>
  <c r="I8" i="1"/>
  <c r="H17" i="1" l="1"/>
  <c r="H18" i="1" s="1"/>
  <c r="I17" i="1"/>
  <c r="I18" i="1" s="1"/>
  <c r="G17" i="1"/>
  <c r="G18" i="1" s="1"/>
  <c r="I20" i="1" l="1"/>
  <c r="H20" i="1"/>
</calcChain>
</file>

<file path=xl/sharedStrings.xml><?xml version="1.0" encoding="utf-8"?>
<sst xmlns="http://schemas.openxmlformats.org/spreadsheetml/2006/main" count="27" uniqueCount="27">
  <si>
    <t>Показатели</t>
  </si>
  <si>
    <t>ДОХОДЫ, в т.ч</t>
  </si>
  <si>
    <t>Налоговые и неналоговые</t>
  </si>
  <si>
    <t>Безвозмездные поступления</t>
  </si>
  <si>
    <t>РАСХОДЫ</t>
  </si>
  <si>
    <t>программные направления деятельности</t>
  </si>
  <si>
    <t>непрограммные направления деятельности</t>
  </si>
  <si>
    <t>Темпы роста расходов, %</t>
  </si>
  <si>
    <t>ДЕФИЦИТ (-) /ПРОФИЦИТ(+)</t>
  </si>
  <si>
    <t>% дефицита</t>
  </si>
  <si>
    <t>МУНИЦИПАЛЬНЫЙ ДОЛГ</t>
  </si>
  <si>
    <t>% муниципального  долга</t>
  </si>
  <si>
    <t>условно-утвержденные</t>
  </si>
  <si>
    <t>Приложение</t>
  </si>
  <si>
    <t>к Бюджетному прогнозу города Усолье-</t>
  </si>
  <si>
    <t>млн. рублей</t>
  </si>
  <si>
    <t>Темпы роста налоговых и неналоговых доходов</t>
  </si>
  <si>
    <t>2028 год</t>
  </si>
  <si>
    <t>2031 год</t>
  </si>
  <si>
    <t>2030 год</t>
  </si>
  <si>
    <t>2029 год</t>
  </si>
  <si>
    <t>2027 год</t>
  </si>
  <si>
    <t>2026 год</t>
  </si>
  <si>
    <t>2024
факт</t>
  </si>
  <si>
    <t>Прогноз основных характеристик бюджета 
города Усолье-Сибирское на период до 2031 года</t>
  </si>
  <si>
    <t>Сибирское на долгосрочный период до 2031 года</t>
  </si>
  <si>
    <t>2025 факт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</si>
</sst>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12" x14ac:knownFonts="1">
    <font>
      <sz val="11"/>
      <color theme="1"/>
      <name val="Calibri"/>
      <family val="2"/>
      <charset val="204"/>
      <scheme val="minor"/>
    </font>
    <font>
      <b/>
      <sz val="11.5"/>
      <color rgb="FF000000"/>
      <name val="Times New Roman"/>
      <family val="1"/>
      <charset val="204"/>
    </font>
    <font>
      <b/>
      <sz val="11.5"/>
      <color theme="1"/>
      <name val="Times New Roman"/>
      <family val="1"/>
      <charset val="204"/>
    </font>
    <font>
      <sz val="11.5"/>
      <color rgb="FF000000"/>
      <name val="Times New Roman"/>
      <family val="1"/>
      <charset val="204"/>
    </font>
    <font>
      <sz val="11.5"/>
      <color theme="1"/>
      <name val="Times New Roman"/>
      <family val="1"/>
      <charset val="204"/>
    </font>
    <font>
      <i/>
      <sz val="11.5"/>
      <color rgb="FF000000"/>
      <name val="Times New Roman"/>
      <family val="1"/>
      <charset val="204"/>
    </font>
    <font>
      <b/>
      <sz val="11.5"/>
      <color rgb="FF0000E1"/>
      <name val="Times New Roman"/>
      <family val="1"/>
      <charset val="204"/>
    </font>
    <font>
      <sz val="11.5"/>
      <color rgb="FF0000E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3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64" fontId="0" fillId="0" borderId="0" xfId="0" applyNumberFormat="1"/>
    <xf numFmtId="0" fontId="8" fillId="0" borderId="0" xfId="0" applyFont="1" applyAlignment="1">
      <alignment horizontal="left" vertical="center" indent="15"/>
    </xf>
    <xf numFmtId="0" fontId="9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65" fontId="6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165" fontId="7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164" fontId="7" fillId="0" borderId="1" xfId="0" applyNumberFormat="1" applyFont="1" applyBorder="1" applyAlignment="1">
      <alignment horizontal="right" vertical="center" wrapText="1"/>
    </xf>
    <xf numFmtId="165" fontId="2" fillId="2" borderId="1" xfId="0" applyNumberFormat="1" applyFont="1" applyFill="1" applyBorder="1" applyAlignment="1">
      <alignment horizontal="right" vertical="center" wrapText="1"/>
    </xf>
    <xf numFmtId="165" fontId="6" fillId="2" borderId="1" xfId="0" applyNumberFormat="1" applyFont="1" applyFill="1" applyBorder="1" applyAlignment="1">
      <alignment horizontal="right" vertical="center" wrapText="1"/>
    </xf>
    <xf numFmtId="164" fontId="7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top" wrapText="1"/>
    </xf>
    <xf numFmtId="4" fontId="11" fillId="0" borderId="0" xfId="0" applyNumberFormat="1" applyFont="1"/>
    <xf numFmtId="165" fontId="0" fillId="0" borderId="0" xfId="0" applyNumberFormat="1"/>
    <xf numFmtId="165" fontId="4" fillId="0" borderId="1" xfId="0" applyNumberFormat="1" applyFont="1" applyBorder="1" applyAlignment="1">
      <alignment horizontal="right" vertical="center" wrapText="1"/>
    </xf>
    <xf numFmtId="4" fontId="3" fillId="3" borderId="1" xfId="0" applyNumberFormat="1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4" fontId="0" fillId="0" borderId="0" xfId="0" applyNumberFormat="1"/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center" wrapText="1"/>
    </xf>
    <xf numFmtId="0" fontId="9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4"/>
  <sheetViews>
    <sheetView tabSelected="1" zoomScale="90" zoomScaleNormal="90" workbookViewId="0">
      <selection activeCell="I19" sqref="I19"/>
    </sheetView>
  </sheetViews>
  <sheetFormatPr defaultRowHeight="15" x14ac:dyDescent="0.25"/>
  <cols>
    <col min="1" max="1" width="31.85546875" customWidth="1"/>
    <col min="2" max="9" width="9.42578125" customWidth="1"/>
    <col min="13" max="13" width="19.85546875" bestFit="1" customWidth="1"/>
  </cols>
  <sheetData>
    <row r="1" spans="1:13" ht="15" customHeight="1" x14ac:dyDescent="0.25">
      <c r="A1" s="22" t="s">
        <v>13</v>
      </c>
      <c r="B1" s="22"/>
      <c r="C1" s="22"/>
      <c r="D1" s="22"/>
      <c r="E1" s="22"/>
      <c r="F1" s="22"/>
      <c r="G1" s="22"/>
      <c r="H1" s="22"/>
      <c r="I1" s="22"/>
    </row>
    <row r="2" spans="1:13" ht="15.75" x14ac:dyDescent="0.25">
      <c r="A2" s="22" t="s">
        <v>14</v>
      </c>
      <c r="B2" s="22"/>
      <c r="C2" s="22"/>
      <c r="D2" s="22"/>
      <c r="E2" s="22"/>
      <c r="F2" s="22"/>
      <c r="G2" s="22"/>
      <c r="H2" s="22"/>
      <c r="I2" s="22"/>
    </row>
    <row r="3" spans="1:13" ht="15.75" x14ac:dyDescent="0.25">
      <c r="A3" s="22" t="s">
        <v>25</v>
      </c>
      <c r="B3" s="22"/>
      <c r="C3" s="22"/>
      <c r="D3" s="22"/>
      <c r="E3" s="22"/>
      <c r="F3" s="22"/>
      <c r="G3" s="22"/>
      <c r="H3" s="22"/>
      <c r="I3" s="22"/>
    </row>
    <row r="4" spans="1:13" ht="15.75" x14ac:dyDescent="0.25">
      <c r="A4" s="2"/>
      <c r="B4" s="2"/>
      <c r="C4" s="3"/>
      <c r="D4" s="3"/>
      <c r="E4" s="3"/>
      <c r="F4" s="3"/>
      <c r="G4" s="3"/>
      <c r="H4" s="3"/>
      <c r="I4" s="3"/>
    </row>
    <row r="5" spans="1:13" ht="43.5" customHeight="1" x14ac:dyDescent="0.3">
      <c r="A5" s="23" t="s">
        <v>24</v>
      </c>
      <c r="B5" s="23"/>
      <c r="C5" s="23"/>
      <c r="D5" s="23"/>
      <c r="E5" s="23"/>
      <c r="F5" s="23"/>
      <c r="G5" s="23"/>
      <c r="H5" s="23"/>
      <c r="I5" s="23"/>
    </row>
    <row r="6" spans="1:13" x14ac:dyDescent="0.25">
      <c r="A6" s="3"/>
      <c r="B6" s="3"/>
      <c r="C6" s="3"/>
      <c r="D6" s="3"/>
      <c r="E6" s="3"/>
      <c r="F6" s="3"/>
      <c r="G6" s="3"/>
      <c r="H6" s="24" t="s">
        <v>15</v>
      </c>
      <c r="I6" s="24"/>
    </row>
    <row r="7" spans="1:13" ht="28.5" x14ac:dyDescent="0.25">
      <c r="A7" s="4" t="s">
        <v>0</v>
      </c>
      <c r="B7" s="14" t="s">
        <v>23</v>
      </c>
      <c r="C7" s="14" t="s">
        <v>26</v>
      </c>
      <c r="D7" s="14" t="s">
        <v>22</v>
      </c>
      <c r="E7" s="14" t="s">
        <v>21</v>
      </c>
      <c r="F7" s="14" t="s">
        <v>17</v>
      </c>
      <c r="G7" s="14" t="s">
        <v>20</v>
      </c>
      <c r="H7" s="14" t="s">
        <v>19</v>
      </c>
      <c r="I7" s="14" t="s">
        <v>18</v>
      </c>
    </row>
    <row r="8" spans="1:13" x14ac:dyDescent="0.25">
      <c r="A8" s="5" t="s">
        <v>1</v>
      </c>
      <c r="B8" s="6">
        <f t="shared" ref="B8:C8" si="0">SUM(B11,B9)</f>
        <v>5087.79216533</v>
      </c>
      <c r="C8" s="6">
        <f t="shared" si="0"/>
        <v>3823.6000000000004</v>
      </c>
      <c r="D8" s="6">
        <f>SUM(D11,D9)</f>
        <v>3381.5</v>
      </c>
      <c r="E8" s="6">
        <f>SUM(E11,E9)</f>
        <v>3418.5</v>
      </c>
      <c r="F8" s="6">
        <f>SUM(F11,F9)</f>
        <v>4456.2000000000007</v>
      </c>
      <c r="G8" s="6">
        <f t="shared" ref="G8:I8" si="1">SUM(G11,G9)</f>
        <v>3690.9113808546031</v>
      </c>
      <c r="H8" s="6">
        <f t="shared" si="1"/>
        <v>3706.335337748375</v>
      </c>
      <c r="I8" s="6">
        <f t="shared" si="1"/>
        <v>3722.3741868799789</v>
      </c>
    </row>
    <row r="9" spans="1:13" x14ac:dyDescent="0.25">
      <c r="A9" s="7" t="s">
        <v>2</v>
      </c>
      <c r="B9" s="8">
        <v>1212.60294486</v>
      </c>
      <c r="C9" s="8">
        <v>1178.7</v>
      </c>
      <c r="D9" s="8">
        <v>1037.8</v>
      </c>
      <c r="E9" s="8">
        <v>1081.7</v>
      </c>
      <c r="F9" s="8">
        <v>1106.4000000000001</v>
      </c>
      <c r="G9" s="8">
        <v>1098.5916808546031</v>
      </c>
      <c r="H9" s="8">
        <v>1114.015637748375</v>
      </c>
      <c r="I9" s="8">
        <v>1130.0544868799789</v>
      </c>
    </row>
    <row r="10" spans="1:13" ht="30" x14ac:dyDescent="0.25">
      <c r="A10" s="9" t="s">
        <v>16</v>
      </c>
      <c r="B10" s="10">
        <f>+B9/916.1</f>
        <v>1.3236578374194956</v>
      </c>
      <c r="C10" s="10">
        <f t="shared" ref="C10:I10" si="2">+C9/B9</f>
        <v>0.97204118214976443</v>
      </c>
      <c r="D10" s="10">
        <f t="shared" si="2"/>
        <v>0.88046152540934919</v>
      </c>
      <c r="E10" s="10">
        <f t="shared" si="2"/>
        <v>1.042301021391405</v>
      </c>
      <c r="F10" s="10">
        <f t="shared" si="2"/>
        <v>1.0228344272903762</v>
      </c>
      <c r="G10" s="10">
        <f t="shared" si="2"/>
        <v>0.99294258934797808</v>
      </c>
      <c r="H10" s="10">
        <f t="shared" si="2"/>
        <v>1.0140397539527821</v>
      </c>
      <c r="I10" s="10">
        <f t="shared" si="2"/>
        <v>1.0143973285366275</v>
      </c>
    </row>
    <row r="11" spans="1:13" ht="17.25" x14ac:dyDescent="0.25">
      <c r="A11" s="7" t="s">
        <v>3</v>
      </c>
      <c r="B11" s="8">
        <v>3875.1892204699998</v>
      </c>
      <c r="C11" s="8">
        <v>2644.9</v>
      </c>
      <c r="D11" s="8">
        <v>2343.6999999999998</v>
      </c>
      <c r="E11" s="8">
        <v>2336.8000000000002</v>
      </c>
      <c r="F11" s="8">
        <v>3349.8</v>
      </c>
      <c r="G11" s="8">
        <v>2592.3197</v>
      </c>
      <c r="H11" s="8">
        <v>2592.3197</v>
      </c>
      <c r="I11" s="8">
        <v>2592.3197</v>
      </c>
      <c r="M11" s="15"/>
    </row>
    <row r="12" spans="1:13" x14ac:dyDescent="0.25">
      <c r="A12" s="5" t="s">
        <v>4</v>
      </c>
      <c r="B12" s="11">
        <v>5053.1000000000004</v>
      </c>
      <c r="C12" s="11">
        <v>3700.7</v>
      </c>
      <c r="D12" s="11">
        <v>3459.2</v>
      </c>
      <c r="E12" s="11">
        <v>3499.5</v>
      </c>
      <c r="F12" s="11">
        <v>4539</v>
      </c>
      <c r="G12" s="11">
        <v>3767.8127985144251</v>
      </c>
      <c r="H12" s="11">
        <v>3778.7463542020191</v>
      </c>
      <c r="I12" s="11">
        <v>3790.1774560927779</v>
      </c>
    </row>
    <row r="13" spans="1:13" ht="30" x14ac:dyDescent="0.25">
      <c r="A13" s="7" t="s">
        <v>5</v>
      </c>
      <c r="B13" s="18">
        <v>4986.8</v>
      </c>
      <c r="C13" s="18">
        <v>3630.1</v>
      </c>
      <c r="D13" s="18">
        <v>3396</v>
      </c>
      <c r="E13" s="18">
        <v>3402.3</v>
      </c>
      <c r="F13" s="18">
        <v>4408.2</v>
      </c>
      <c r="G13" s="17">
        <v>3651</v>
      </c>
      <c r="H13" s="17">
        <v>3661.1</v>
      </c>
      <c r="I13" s="17">
        <v>3671.8</v>
      </c>
    </row>
    <row r="14" spans="1:13" ht="30" x14ac:dyDescent="0.25">
      <c r="A14" s="7" t="s">
        <v>6</v>
      </c>
      <c r="B14" s="19">
        <v>66.3</v>
      </c>
      <c r="C14" s="19">
        <v>70.599999999999994</v>
      </c>
      <c r="D14" s="19">
        <v>63.2</v>
      </c>
      <c r="E14" s="19">
        <v>61.9</v>
      </c>
      <c r="F14" s="20">
        <v>61.9</v>
      </c>
      <c r="G14" s="17">
        <v>61.9</v>
      </c>
      <c r="H14" s="17">
        <v>61.9</v>
      </c>
      <c r="I14" s="17">
        <v>61.9</v>
      </c>
      <c r="M14" s="16"/>
    </row>
    <row r="15" spans="1:13" x14ac:dyDescent="0.25">
      <c r="A15" s="7" t="s">
        <v>12</v>
      </c>
      <c r="B15" s="17">
        <v>0</v>
      </c>
      <c r="C15" s="17">
        <v>0</v>
      </c>
      <c r="D15" s="17">
        <v>0</v>
      </c>
      <c r="E15" s="17">
        <v>35.200000000000003</v>
      </c>
      <c r="F15" s="17">
        <v>68.8</v>
      </c>
      <c r="G15" s="17">
        <v>54.9</v>
      </c>
      <c r="H15" s="17">
        <v>55.7</v>
      </c>
      <c r="I15" s="17">
        <v>56.5</v>
      </c>
      <c r="M15" s="16"/>
    </row>
    <row r="16" spans="1:13" x14ac:dyDescent="0.25">
      <c r="A16" s="9" t="s">
        <v>7</v>
      </c>
      <c r="B16" s="17">
        <v>122.1</v>
      </c>
      <c r="C16" s="17">
        <f>C12/B12*100</f>
        <v>73.236231224396903</v>
      </c>
      <c r="D16" s="17">
        <f>D13/C13*100</f>
        <v>93.551141841822542</v>
      </c>
      <c r="E16" s="17">
        <f>E13/D13*100</f>
        <v>100.18551236749119</v>
      </c>
      <c r="F16" s="17">
        <f t="shared" ref="F16:I16" si="3">F13/E13*100</f>
        <v>129.565294065779</v>
      </c>
      <c r="G16" s="17">
        <f t="shared" si="3"/>
        <v>82.822920920103442</v>
      </c>
      <c r="H16" s="17">
        <f t="shared" si="3"/>
        <v>100.27663653793482</v>
      </c>
      <c r="I16" s="17">
        <f t="shared" si="3"/>
        <v>100.29226188850346</v>
      </c>
      <c r="L16" s="16"/>
    </row>
    <row r="17" spans="1:11" ht="28.5" x14ac:dyDescent="0.25">
      <c r="A17" s="5" t="s">
        <v>8</v>
      </c>
      <c r="B17" s="12">
        <f t="shared" ref="B17" si="4">+B8-B12</f>
        <v>34.692165329999625</v>
      </c>
      <c r="C17" s="12">
        <v>122.9</v>
      </c>
      <c r="D17" s="12">
        <f t="shared" ref="D17" si="5">+D8-D12</f>
        <v>-77.699999999999818</v>
      </c>
      <c r="E17" s="12">
        <f>+E8-E12</f>
        <v>-81</v>
      </c>
      <c r="F17" s="12">
        <f t="shared" ref="F17:I17" si="6">+F8-F12</f>
        <v>-82.799999999999272</v>
      </c>
      <c r="G17" s="12">
        <f t="shared" si="6"/>
        <v>-76.901417659822073</v>
      </c>
      <c r="H17" s="12">
        <f t="shared" si="6"/>
        <v>-72.411016453644152</v>
      </c>
      <c r="I17" s="12">
        <f t="shared" si="6"/>
        <v>-67.803269212799023</v>
      </c>
    </row>
    <row r="18" spans="1:11" x14ac:dyDescent="0.25">
      <c r="A18" s="7" t="s">
        <v>9</v>
      </c>
      <c r="B18" s="13" t="str">
        <f>+IF(B17&lt;0,ABS(B17/B9),"-")</f>
        <v>-</v>
      </c>
      <c r="C18" s="13" t="str">
        <f>+IF(C17&lt;0,ABS(C17/C9),"-")</f>
        <v>-</v>
      </c>
      <c r="D18" s="13">
        <f t="shared" ref="D18:I18" si="7">+IF(D17&lt;0,ABS(D17/D9),"-")</f>
        <v>7.4869917132395283E-2</v>
      </c>
      <c r="E18" s="13">
        <f t="shared" si="7"/>
        <v>7.4882129980586118E-2</v>
      </c>
      <c r="F18" s="13">
        <f t="shared" si="7"/>
        <v>7.4837310195227102E-2</v>
      </c>
      <c r="G18" s="13">
        <f t="shared" si="7"/>
        <v>6.9999999999999868E-2</v>
      </c>
      <c r="H18" s="13">
        <f t="shared" si="7"/>
        <v>6.4999999999999808E-2</v>
      </c>
      <c r="I18" s="13">
        <f t="shared" si="7"/>
        <v>6.0000000000000255E-2</v>
      </c>
    </row>
    <row r="19" spans="1:11" x14ac:dyDescent="0.25">
      <c r="A19" s="5" t="s">
        <v>10</v>
      </c>
      <c r="B19" s="12">
        <v>41.1</v>
      </c>
      <c r="C19" s="12">
        <v>6</v>
      </c>
      <c r="D19" s="12">
        <v>182.91757927315706</v>
      </c>
      <c r="E19" s="12">
        <v>264.03590310913938</v>
      </c>
      <c r="F19" s="12">
        <v>347.00494163103861</v>
      </c>
      <c r="G19" s="12">
        <v>423.4</v>
      </c>
      <c r="H19" s="6">
        <v>495.8</v>
      </c>
      <c r="I19" s="6">
        <v>563.6</v>
      </c>
    </row>
    <row r="20" spans="1:11" x14ac:dyDescent="0.25">
      <c r="A20" s="7" t="s">
        <v>11</v>
      </c>
      <c r="B20" s="13">
        <f>+B19/B9</f>
        <v>3.389402951247588E-2</v>
      </c>
      <c r="C20" s="13">
        <f>+C19/C9</f>
        <v>5.0903537795876815E-3</v>
      </c>
      <c r="D20" s="13">
        <f t="shared" ref="D20:E20" si="8">+D19/D9</f>
        <v>0.17625513516395941</v>
      </c>
      <c r="E20" s="13">
        <f t="shared" si="8"/>
        <v>0.24409346686617303</v>
      </c>
      <c r="F20" s="13">
        <f>+F19/F9</f>
        <v>0.31363425671641232</v>
      </c>
      <c r="G20" s="13">
        <f>+G19/G9</f>
        <v>0.3854025179497389</v>
      </c>
      <c r="H20" s="13">
        <f>+H19/H9</f>
        <v>0.4450565891535424</v>
      </c>
      <c r="I20" s="13">
        <f>+I19/I9</f>
        <v>0.49873701360725536</v>
      </c>
    </row>
    <row r="21" spans="1:11" x14ac:dyDescent="0.25">
      <c r="C21" s="1"/>
      <c r="D21" s="1"/>
      <c r="E21" s="1"/>
      <c r="F21" s="1"/>
      <c r="G21" s="1"/>
      <c r="H21" s="1"/>
      <c r="I21" s="1"/>
      <c r="K21" s="16"/>
    </row>
    <row r="22" spans="1:11" x14ac:dyDescent="0.25">
      <c r="B22" s="21"/>
      <c r="C22" s="21"/>
      <c r="D22" s="21"/>
      <c r="E22" s="21"/>
      <c r="F22" s="21"/>
      <c r="G22" s="21"/>
      <c r="H22" s="21"/>
      <c r="I22" s="21"/>
    </row>
    <row r="23" spans="1:11" x14ac:dyDescent="0.25">
      <c r="H23" s="16"/>
      <c r="I23" s="16"/>
      <c r="J23" s="16"/>
    </row>
    <row r="24" spans="1:11" x14ac:dyDescent="0.25">
      <c r="I24" s="16"/>
    </row>
  </sheetData>
  <sheetProtection selectLockedCells="1" selectUnlockedCells="1"/>
  <mergeCells count="5">
    <mergeCell ref="A1:I1"/>
    <mergeCell ref="A2:I2"/>
    <mergeCell ref="A3:I3"/>
    <mergeCell ref="A5:I5"/>
    <mergeCell ref="H6:I6"/>
  </mergeCells>
  <pageMargins left="0.78740157480314965" right="0.39370078740157483" top="0.78740157480314965" bottom="0.78740157480314965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Голубева Анна Игоревна</dc:creator>
  <cp:lastModifiedBy>Голубева Анна Игоревна</cp:lastModifiedBy>
  <cp:lastPrinted>2026-01-29T08:45:33Z</cp:lastPrinted>
  <dcterms:created xsi:type="dcterms:W3CDTF">2018-11-13T10:31:14Z</dcterms:created>
  <dcterms:modified xsi:type="dcterms:W3CDTF">2026-01-29T08:49:42Z</dcterms:modified>
</cp:coreProperties>
</file>