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815-па_15.04.2026\"/>
    </mc:Choice>
  </mc:AlternateContent>
  <xr:revisionPtr revIDLastSave="0" documentId="13_ncr:1_{A03FDEE1-9A90-4C7F-925F-D7B03663243D}" xr6:coauthVersionLast="47" xr6:coauthVersionMax="47" xr10:uidLastSave="{00000000-0000-0000-0000-000000000000}"/>
  <bookViews>
    <workbookView xWindow="-108" yWindow="-108" windowWidth="23256" windowHeight="12576" xr2:uid="{55B12967-32A4-4398-A336-EB3106698F9E}"/>
  </bookViews>
  <sheets>
    <sheet name="Программа" sheetId="1" r:id="rId1"/>
  </sheets>
  <externalReferences>
    <externalReference r:id="rId2"/>
  </externalReferences>
  <definedNames>
    <definedName name="_xlnm.Print_Area" localSheetId="0">Программа!$A$1:$J$48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G12" i="1"/>
  <c r="I45" i="1"/>
  <c r="I42" i="1" s="1"/>
  <c r="H45" i="1"/>
  <c r="G45" i="1"/>
  <c r="G42" i="1" s="1"/>
  <c r="E42" i="1"/>
  <c r="C45" i="1"/>
  <c r="C44" i="1"/>
  <c r="C43" i="1"/>
  <c r="H42" i="1"/>
  <c r="F42" i="1"/>
  <c r="D42" i="1"/>
  <c r="I37" i="1"/>
  <c r="G37" i="1"/>
  <c r="E37" i="1"/>
  <c r="C40" i="1"/>
  <c r="C39" i="1"/>
  <c r="C38" i="1"/>
  <c r="H37" i="1"/>
  <c r="F37" i="1"/>
  <c r="D37" i="1"/>
  <c r="I32" i="1"/>
  <c r="G32" i="1"/>
  <c r="E32" i="1"/>
  <c r="C35" i="1"/>
  <c r="C34" i="1"/>
  <c r="C33" i="1"/>
  <c r="H32" i="1"/>
  <c r="F32" i="1"/>
  <c r="D32" i="1"/>
  <c r="I30" i="1"/>
  <c r="H30" i="1"/>
  <c r="H27" i="1" s="1"/>
  <c r="G30" i="1"/>
  <c r="F30" i="1"/>
  <c r="F27" i="1" s="1"/>
  <c r="E30" i="1"/>
  <c r="E12" i="1" s="1"/>
  <c r="D30" i="1"/>
  <c r="D27" i="1" s="1"/>
  <c r="I29" i="1"/>
  <c r="H29" i="1"/>
  <c r="G29" i="1"/>
  <c r="F29" i="1"/>
  <c r="E29" i="1"/>
  <c r="D29" i="1"/>
  <c r="C29" i="1"/>
  <c r="I28" i="1"/>
  <c r="I27" i="1" s="1"/>
  <c r="H28" i="1"/>
  <c r="G28" i="1"/>
  <c r="F28" i="1"/>
  <c r="E28" i="1"/>
  <c r="D28" i="1"/>
  <c r="C28" i="1"/>
  <c r="I25" i="1"/>
  <c r="I19" i="1" s="1"/>
  <c r="I13" i="1" s="1"/>
  <c r="H25" i="1"/>
  <c r="G25" i="1"/>
  <c r="G19" i="1" s="1"/>
  <c r="G13" i="1" s="1"/>
  <c r="F25" i="1"/>
  <c r="E25" i="1"/>
  <c r="E19" i="1" s="1"/>
  <c r="E13" i="1" s="1"/>
  <c r="C25" i="1"/>
  <c r="I24" i="1"/>
  <c r="H24" i="1"/>
  <c r="H18" i="1" s="1"/>
  <c r="G24" i="1"/>
  <c r="F21" i="1"/>
  <c r="D24" i="1"/>
  <c r="C24" i="1" s="1"/>
  <c r="C18" i="1" s="1"/>
  <c r="I23" i="1"/>
  <c r="I17" i="1" s="1"/>
  <c r="H23" i="1"/>
  <c r="G23" i="1"/>
  <c r="G17" i="1" s="1"/>
  <c r="C23" i="1"/>
  <c r="C22" i="1"/>
  <c r="I21" i="1"/>
  <c r="G21" i="1"/>
  <c r="E21" i="1"/>
  <c r="H19" i="1"/>
  <c r="H13" i="1" s="1"/>
  <c r="F19" i="1"/>
  <c r="F13" i="1" s="1"/>
  <c r="D19" i="1"/>
  <c r="D13" i="1" s="1"/>
  <c r="I18" i="1"/>
  <c r="I12" i="1" s="1"/>
  <c r="G18" i="1"/>
  <c r="E18" i="1"/>
  <c r="H17" i="1"/>
  <c r="H11" i="1" s="1"/>
  <c r="F17" i="1"/>
  <c r="F11" i="1" s="1"/>
  <c r="D17" i="1"/>
  <c r="D11" i="1" s="1"/>
  <c r="I16" i="1"/>
  <c r="I10" i="1" s="1"/>
  <c r="H16" i="1"/>
  <c r="G16" i="1"/>
  <c r="G10" i="1" s="1"/>
  <c r="F16" i="1"/>
  <c r="E16" i="1"/>
  <c r="E10" i="1" s="1"/>
  <c r="D16" i="1"/>
  <c r="C16" i="1"/>
  <c r="C10" i="1" s="1"/>
  <c r="H10" i="1"/>
  <c r="F10" i="1"/>
  <c r="D10" i="1"/>
  <c r="F12" i="1" l="1"/>
  <c r="C42" i="1"/>
  <c r="E27" i="1"/>
  <c r="C30" i="1"/>
  <c r="C27" i="1" s="1"/>
  <c r="G27" i="1"/>
  <c r="C32" i="1"/>
  <c r="C37" i="1"/>
  <c r="H12" i="1"/>
  <c r="H9" i="1" s="1"/>
  <c r="H15" i="1"/>
  <c r="G11" i="1"/>
  <c r="G9" i="1" s="1"/>
  <c r="G15" i="1"/>
  <c r="C13" i="1"/>
  <c r="C21" i="1"/>
  <c r="C17" i="1"/>
  <c r="I15" i="1"/>
  <c r="I11" i="1"/>
  <c r="I9" i="1" s="1"/>
  <c r="E17" i="1"/>
  <c r="F18" i="1"/>
  <c r="C19" i="1"/>
  <c r="D21" i="1"/>
  <c r="H21" i="1"/>
  <c r="D18" i="1"/>
  <c r="D15" i="1" l="1"/>
  <c r="F9" i="1"/>
  <c r="F15" i="1"/>
  <c r="C15" i="1"/>
  <c r="E15" i="1"/>
  <c r="E11" i="1"/>
  <c r="E9" i="1" l="1"/>
  <c r="C11" i="1"/>
  <c r="C12" i="1"/>
  <c r="D9" i="1"/>
  <c r="C9" i="1" l="1"/>
</calcChain>
</file>

<file path=xl/sharedStrings.xml><?xml version="1.0" encoding="utf-8"?>
<sst xmlns="http://schemas.openxmlformats.org/spreadsheetml/2006/main" count="61" uniqueCount="31">
  <si>
    <t>Таблица 4</t>
  </si>
  <si>
    <t>ФИНАНСОВОЕ ОБЕСПЕЧЕНИЕ РЕАЛИЗАЦИИ МУНИЦИПАЛЬНОЙ ПРОГРАММЫ ГОРОДА УСОЛЬЕ-СИБИРСКОЕ «СИСТЕМА РЕГУЛИРОВАНИЯ МУНИЦИПАЛЬНОГО УПРАВЛЕНИЯ»</t>
  </si>
  <si>
    <t>Ответственный исполнитель, Соисполнители</t>
  </si>
  <si>
    <t>Источник финансирования</t>
  </si>
  <si>
    <t>за весь период реализации муниципальной программы</t>
  </si>
  <si>
    <t>Объем финансирования, рублей</t>
  </si>
  <si>
    <t>в том числе по годам</t>
  </si>
  <si>
    <t>2026 год</t>
  </si>
  <si>
    <t>2027 год</t>
  </si>
  <si>
    <t>2028 год</t>
  </si>
  <si>
    <t>2029 год</t>
  </si>
  <si>
    <t>2030 год</t>
  </si>
  <si>
    <t>2031 год</t>
  </si>
  <si>
    <t>Муниципальная программа города Усолье-Сибирское «Система регулирования муниципального управления»</t>
  </si>
  <si>
    <t>Комитет экономического развития</t>
  </si>
  <si>
    <t>Всего, в том числе:</t>
  </si>
  <si>
    <t>Федеральный бюджет</t>
  </si>
  <si>
    <t>Областной бюджет</t>
  </si>
  <si>
    <t>Местный бюджет</t>
  </si>
  <si>
    <t>Инициативные платежи</t>
  </si>
  <si>
    <t xml:space="preserve">Проектная часть </t>
  </si>
  <si>
    <t>Муниципальный проект «Развитие инициативного бюджетирования»</t>
  </si>
  <si>
    <t>Процессная часть</t>
  </si>
  <si>
    <t>Комплекс процессных мероприятий «Организация и управление бюджетным процессом бюджета города Усолье-Сибирское»</t>
  </si>
  <si>
    <t>Комитет по финансам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</si>
  <si>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</si>
  <si>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Комитет по управлению муниципальным имуществом</t>
  </si>
  <si>
    <t>Комплекс процессных мероприятий «Система муниципального управления»</t>
  </si>
  <si>
    <t xml:space="preserve">Мэр города </t>
  </si>
  <si>
    <t>Торопкин М.В.</t>
  </si>
  <si>
    <t>Приложение 1
к постановлению администрации города Усолье-Сибирское
от 15.04.2026 №815-па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</si>
</sst>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arefeva/Desktop/&#1050;&#1069;&#1056;/&#1055;&#1088;&#1086;&#1075;&#1088;&#1072;&#1084;&#1084;&#1099;/&#1052;&#1055;%202026-2031/&#1057;&#1080;&#1089;%20&#1088;&#1077;&#1075;&#1091;&#1083;&#1080;&#1088;%20&#1084;&#1091;&#1085;&#1080;&#1094;%20&#1091;&#1087;&#1088;&#1072;&#1074;&#1083;/&#1055;&#1088;&#1086;&#1075;&#1088;&#1072;&#1084;&#1084;&#1072;/&#1074;&#1085;&#1077;&#1089;&#1077;&#1085;&#1080;&#1077;%20&#1080;&#1079;&#1084;&#1077;&#1085;&#1077;&#1085;&#1080;&#1081;/&#1060;&#1080;&#1085;&#1072;&#1085;&#1089;&#1086;&#1074;&#1086;&#1077;%20&#1086;&#1073;&#1077;&#1089;&#1087;&#1077;&#1095;&#1077;&#1085;&#1080;&#1077;%20&#1052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"/>
      <sheetName val="МПроект"/>
      <sheetName val="КФ"/>
      <sheetName val="КУМИ"/>
      <sheetName val="СМУ"/>
    </sheetNames>
    <sheetDataSet>
      <sheetData sheetId="0"/>
      <sheetData sheetId="1">
        <row r="9">
          <cell r="E9">
            <v>27940000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</sheetData>
      <sheetData sheetId="2">
        <row r="8">
          <cell r="E8">
            <v>23496223.109999999</v>
          </cell>
        </row>
      </sheetData>
      <sheetData sheetId="3">
        <row r="9">
          <cell r="E9">
            <v>54218057.019999996</v>
          </cell>
        </row>
      </sheetData>
      <sheetData sheetId="4">
        <row r="9">
          <cell r="E9">
            <v>319532585.30000001</v>
          </cell>
          <cell r="H9">
            <v>305696983.04000002</v>
          </cell>
          <cell r="I9">
            <v>305696983.04000002</v>
          </cell>
          <cell r="J9">
            <v>305696983.04000002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CA75-3BAA-45A0-940A-3E5E3C6300BE}">
  <sheetPr>
    <tabColor rgb="FFFF0000"/>
  </sheetPr>
  <dimension ref="A1:L48"/>
  <sheetViews>
    <sheetView tabSelected="1" zoomScale="90" zoomScaleNormal="90" workbookViewId="0">
      <selection activeCell="F1" sqref="F1"/>
    </sheetView>
  </sheetViews>
  <sheetFormatPr defaultColWidth="9.109375" defaultRowHeight="14.4" x14ac:dyDescent="0.3"/>
  <cols>
    <col min="1" max="1" width="17" style="6" customWidth="1"/>
    <col min="2" max="2" width="19.33203125" style="6" customWidth="1"/>
    <col min="3" max="9" width="19.6640625" style="17" customWidth="1"/>
    <col min="10" max="10" width="9.109375" style="6" hidden="1" customWidth="1"/>
    <col min="11" max="11" width="9.109375" style="6"/>
    <col min="12" max="12" width="16.5546875" style="6" customWidth="1"/>
    <col min="13" max="16384" width="9.109375" style="6"/>
  </cols>
  <sheetData>
    <row r="1" spans="1:12" s="1" customFormat="1" ht="66.75" customHeight="1" x14ac:dyDescent="0.3">
      <c r="C1" s="2"/>
      <c r="D1" s="2"/>
      <c r="E1" s="2"/>
      <c r="F1" s="2"/>
      <c r="G1" s="2"/>
      <c r="H1" s="21" t="s">
        <v>30</v>
      </c>
      <c r="I1" s="21"/>
    </row>
    <row r="2" spans="1:12" ht="22.5" customHeight="1" x14ac:dyDescent="0.3">
      <c r="A2" s="3"/>
      <c r="B2" s="3"/>
      <c r="C2" s="4"/>
      <c r="D2" s="4"/>
      <c r="E2" s="4"/>
      <c r="F2" s="4"/>
      <c r="G2" s="4"/>
      <c r="H2" s="4"/>
      <c r="I2" s="5" t="s">
        <v>0</v>
      </c>
    </row>
    <row r="3" spans="1:12" ht="15" customHeight="1" x14ac:dyDescent="0.3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4" spans="1:12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12" ht="13.5" customHeight="1" x14ac:dyDescent="0.3">
      <c r="A5" s="19" t="s">
        <v>2</v>
      </c>
      <c r="B5" s="19" t="s">
        <v>3</v>
      </c>
      <c r="C5" s="23" t="s">
        <v>4</v>
      </c>
      <c r="D5" s="23" t="s">
        <v>5</v>
      </c>
      <c r="E5" s="23"/>
      <c r="F5" s="23"/>
      <c r="G5" s="23"/>
      <c r="H5" s="23"/>
      <c r="I5" s="23"/>
    </row>
    <row r="6" spans="1:12" ht="24" customHeight="1" x14ac:dyDescent="0.3">
      <c r="A6" s="19"/>
      <c r="B6" s="19"/>
      <c r="C6" s="23"/>
      <c r="D6" s="23" t="s">
        <v>6</v>
      </c>
      <c r="E6" s="23"/>
      <c r="F6" s="23"/>
      <c r="G6" s="23"/>
      <c r="H6" s="23"/>
      <c r="I6" s="23"/>
    </row>
    <row r="7" spans="1:12" x14ac:dyDescent="0.3">
      <c r="A7" s="19"/>
      <c r="B7" s="19"/>
      <c r="C7" s="23"/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L7" s="1"/>
    </row>
    <row r="8" spans="1:12" x14ac:dyDescent="0.3">
      <c r="A8" s="18" t="s">
        <v>13</v>
      </c>
      <c r="B8" s="18"/>
      <c r="C8" s="18"/>
      <c r="D8" s="18"/>
      <c r="E8" s="18"/>
      <c r="F8" s="18"/>
      <c r="G8" s="18"/>
      <c r="H8" s="18"/>
      <c r="I8" s="18"/>
      <c r="L8" s="1"/>
    </row>
    <row r="9" spans="1:12" s="11" customFormat="1" ht="15" customHeight="1" x14ac:dyDescent="0.3">
      <c r="A9" s="24" t="s">
        <v>14</v>
      </c>
      <c r="B9" s="9" t="s">
        <v>15</v>
      </c>
      <c r="C9" s="10">
        <f>C11+C12+C13+C10</f>
        <v>2357397886.8700004</v>
      </c>
      <c r="D9" s="10">
        <f t="shared" ref="D9:I9" si="0">D11+D12+D13+D10</f>
        <v>432815756.06999999</v>
      </c>
      <c r="E9" s="10">
        <f t="shared" si="0"/>
        <v>388872470.36000001</v>
      </c>
      <c r="F9" s="10">
        <f t="shared" si="0"/>
        <v>388872470.36000001</v>
      </c>
      <c r="G9" s="10">
        <f t="shared" si="0"/>
        <v>382279063.36000001</v>
      </c>
      <c r="H9" s="10">
        <f t="shared" si="0"/>
        <v>382279063.36000001</v>
      </c>
      <c r="I9" s="10">
        <f t="shared" si="0"/>
        <v>382279063.36000001</v>
      </c>
      <c r="L9" s="12"/>
    </row>
    <row r="10" spans="1:12" x14ac:dyDescent="0.3">
      <c r="A10" s="25"/>
      <c r="B10" s="13" t="s">
        <v>16</v>
      </c>
      <c r="C10" s="14">
        <f>C16+C28</f>
        <v>0</v>
      </c>
      <c r="D10" s="14">
        <f t="shared" ref="D10:I12" si="1">D16+D28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L10" s="2"/>
    </row>
    <row r="11" spans="1:12" x14ac:dyDescent="0.3">
      <c r="A11" s="25"/>
      <c r="B11" s="13" t="s">
        <v>17</v>
      </c>
      <c r="C11" s="14">
        <f>D11+E11+F11+G11+H11+I11</f>
        <v>39940000</v>
      </c>
      <c r="D11" s="14">
        <f>D17+D29</f>
        <v>27940000</v>
      </c>
      <c r="E11" s="14">
        <f t="shared" si="1"/>
        <v>6000000</v>
      </c>
      <c r="F11" s="14">
        <f t="shared" si="1"/>
        <v>6000000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L11" s="1"/>
    </row>
    <row r="12" spans="1:12" x14ac:dyDescent="0.3">
      <c r="A12" s="25"/>
      <c r="B12" s="13" t="s">
        <v>18</v>
      </c>
      <c r="C12" s="14">
        <f>D12+E12+F12+G12+H12+I12</f>
        <v>2313774886.8700004</v>
      </c>
      <c r="D12" s="14">
        <f t="shared" si="1"/>
        <v>401192756.06999999</v>
      </c>
      <c r="E12" s="14">
        <f t="shared" si="1"/>
        <v>382872470.36000001</v>
      </c>
      <c r="F12" s="14">
        <f t="shared" si="1"/>
        <v>382872470.36000001</v>
      </c>
      <c r="G12" s="14">
        <f t="shared" si="1"/>
        <v>382279063.36000001</v>
      </c>
      <c r="H12" s="14">
        <f t="shared" si="1"/>
        <v>382279063.36000001</v>
      </c>
      <c r="I12" s="14">
        <f t="shared" si="1"/>
        <v>382279063.36000001</v>
      </c>
      <c r="L12" s="1"/>
    </row>
    <row r="13" spans="1:12" x14ac:dyDescent="0.3">
      <c r="A13" s="26"/>
      <c r="B13" s="7" t="s">
        <v>19</v>
      </c>
      <c r="C13" s="14">
        <f>SUM(D13:I13)</f>
        <v>3683000</v>
      </c>
      <c r="D13" s="14">
        <f>D19</f>
        <v>3683000</v>
      </c>
      <c r="E13" s="14">
        <f t="shared" ref="E13:I13" si="2">E19</f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</row>
    <row r="14" spans="1:12" x14ac:dyDescent="0.3">
      <c r="A14" s="18" t="s">
        <v>20</v>
      </c>
      <c r="B14" s="18"/>
      <c r="C14" s="18"/>
      <c r="D14" s="18"/>
      <c r="E14" s="18"/>
      <c r="F14" s="18"/>
      <c r="G14" s="18"/>
      <c r="H14" s="18"/>
      <c r="I14" s="18"/>
    </row>
    <row r="15" spans="1:12" ht="15" customHeight="1" x14ac:dyDescent="0.3">
      <c r="A15" s="24" t="s">
        <v>14</v>
      </c>
      <c r="B15" s="13" t="s">
        <v>15</v>
      </c>
      <c r="C15" s="14">
        <f>C17+C18+C19</f>
        <v>44809814</v>
      </c>
      <c r="D15" s="14">
        <f>D17+D18+D19+D16</f>
        <v>31623000</v>
      </c>
      <c r="E15" s="14">
        <f t="shared" ref="E15:I15" si="3">E17+E18+E19+E16</f>
        <v>6593407</v>
      </c>
      <c r="F15" s="14">
        <f t="shared" si="3"/>
        <v>6593407</v>
      </c>
      <c r="G15" s="14">
        <f t="shared" si="3"/>
        <v>0</v>
      </c>
      <c r="H15" s="14">
        <f t="shared" si="3"/>
        <v>0</v>
      </c>
      <c r="I15" s="14">
        <f t="shared" si="3"/>
        <v>0</v>
      </c>
    </row>
    <row r="16" spans="1:12" x14ac:dyDescent="0.3">
      <c r="A16" s="25"/>
      <c r="B16" s="13" t="s">
        <v>16</v>
      </c>
      <c r="C16" s="14">
        <f t="shared" ref="C16:I19" si="4">C22</f>
        <v>0</v>
      </c>
      <c r="D16" s="14">
        <f t="shared" si="4"/>
        <v>0</v>
      </c>
      <c r="E16" s="14">
        <f t="shared" si="4"/>
        <v>0</v>
      </c>
      <c r="F16" s="14">
        <f t="shared" si="4"/>
        <v>0</v>
      </c>
      <c r="G16" s="14">
        <f t="shared" si="4"/>
        <v>0</v>
      </c>
      <c r="H16" s="14">
        <f t="shared" si="4"/>
        <v>0</v>
      </c>
      <c r="I16" s="14">
        <f t="shared" si="4"/>
        <v>0</v>
      </c>
    </row>
    <row r="17" spans="1:9" x14ac:dyDescent="0.3">
      <c r="A17" s="25"/>
      <c r="B17" s="13" t="s">
        <v>17</v>
      </c>
      <c r="C17" s="14">
        <f>C23</f>
        <v>39940000</v>
      </c>
      <c r="D17" s="14">
        <f>D23</f>
        <v>27940000</v>
      </c>
      <c r="E17" s="14">
        <f t="shared" si="4"/>
        <v>6000000</v>
      </c>
      <c r="F17" s="14">
        <f t="shared" si="4"/>
        <v>6000000</v>
      </c>
      <c r="G17" s="14">
        <f t="shared" si="4"/>
        <v>0</v>
      </c>
      <c r="H17" s="14">
        <f t="shared" si="4"/>
        <v>0</v>
      </c>
      <c r="I17" s="14">
        <f t="shared" si="4"/>
        <v>0</v>
      </c>
    </row>
    <row r="18" spans="1:9" x14ac:dyDescent="0.3">
      <c r="A18" s="25"/>
      <c r="B18" s="13" t="s">
        <v>18</v>
      </c>
      <c r="C18" s="14">
        <f>C24</f>
        <v>1186814</v>
      </c>
      <c r="D18" s="14">
        <f>D24</f>
        <v>0</v>
      </c>
      <c r="E18" s="14">
        <f t="shared" si="4"/>
        <v>593407</v>
      </c>
      <c r="F18" s="14">
        <f t="shared" si="4"/>
        <v>593407</v>
      </c>
      <c r="G18" s="14">
        <f t="shared" si="4"/>
        <v>0</v>
      </c>
      <c r="H18" s="14">
        <f t="shared" si="4"/>
        <v>0</v>
      </c>
      <c r="I18" s="14">
        <f t="shared" si="4"/>
        <v>0</v>
      </c>
    </row>
    <row r="19" spans="1:9" x14ac:dyDescent="0.3">
      <c r="A19" s="26"/>
      <c r="B19" s="7" t="s">
        <v>19</v>
      </c>
      <c r="C19" s="14">
        <f>SUM(D19:I19)</f>
        <v>3683000</v>
      </c>
      <c r="D19" s="14">
        <f>D25</f>
        <v>3683000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</row>
    <row r="20" spans="1:9" x14ac:dyDescent="0.3">
      <c r="A20" s="18" t="s">
        <v>21</v>
      </c>
      <c r="B20" s="18"/>
      <c r="C20" s="18"/>
      <c r="D20" s="18"/>
      <c r="E20" s="18"/>
      <c r="F20" s="18"/>
      <c r="G20" s="18"/>
      <c r="H20" s="18"/>
      <c r="I20" s="18"/>
    </row>
    <row r="21" spans="1:9" x14ac:dyDescent="0.3">
      <c r="A21" s="19" t="s">
        <v>14</v>
      </c>
      <c r="B21" s="13" t="s">
        <v>15</v>
      </c>
      <c r="C21" s="14">
        <f>C23+C24+C25</f>
        <v>44809814</v>
      </c>
      <c r="D21" s="14">
        <f>D23+D24+D25</f>
        <v>31623000</v>
      </c>
      <c r="E21" s="14">
        <f>E23+E24+E25</f>
        <v>6593407</v>
      </c>
      <c r="F21" s="14">
        <f t="shared" ref="F21:I21" si="5">F23+F24+F25</f>
        <v>6593407</v>
      </c>
      <c r="G21" s="14">
        <f t="shared" si="5"/>
        <v>0</v>
      </c>
      <c r="H21" s="14">
        <f t="shared" si="5"/>
        <v>0</v>
      </c>
      <c r="I21" s="14">
        <f t="shared" si="5"/>
        <v>0</v>
      </c>
    </row>
    <row r="22" spans="1:9" x14ac:dyDescent="0.3">
      <c r="A22" s="19"/>
      <c r="B22" s="13" t="s">
        <v>16</v>
      </c>
      <c r="C22" s="14">
        <f>D22+E22+F22+G22+H22+I22</f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19"/>
      <c r="B23" s="13" t="s">
        <v>17</v>
      </c>
      <c r="C23" s="14">
        <f>D23+E23+F23+G23+H23+I23</f>
        <v>39940000</v>
      </c>
      <c r="D23" s="14">
        <v>27940000</v>
      </c>
      <c r="E23" s="14">
        <v>6000000</v>
      </c>
      <c r="F23" s="14">
        <v>6000000</v>
      </c>
      <c r="G23" s="14">
        <f>[1]МПроект!H9</f>
        <v>0</v>
      </c>
      <c r="H23" s="14">
        <f>[1]МПроект!I9</f>
        <v>0</v>
      </c>
      <c r="I23" s="14">
        <f>[1]МПроект!J9</f>
        <v>0</v>
      </c>
    </row>
    <row r="24" spans="1:9" x14ac:dyDescent="0.3">
      <c r="A24" s="19"/>
      <c r="B24" s="13" t="s">
        <v>18</v>
      </c>
      <c r="C24" s="14">
        <f>D24+E24+F24+G24+H24+I24</f>
        <v>1186814</v>
      </c>
      <c r="D24" s="14">
        <f>[1]МПроект!E10</f>
        <v>0</v>
      </c>
      <c r="E24" s="14">
        <v>593407</v>
      </c>
      <c r="F24" s="14">
        <v>593407</v>
      </c>
      <c r="G24" s="14">
        <f>[1]МПроект!H10</f>
        <v>0</v>
      </c>
      <c r="H24" s="14">
        <f>[1]МПроект!I10</f>
        <v>0</v>
      </c>
      <c r="I24" s="14">
        <f>[1]МПроект!J10</f>
        <v>0</v>
      </c>
    </row>
    <row r="25" spans="1:9" x14ac:dyDescent="0.3">
      <c r="A25" s="19"/>
      <c r="B25" s="7" t="s">
        <v>19</v>
      </c>
      <c r="C25" s="14">
        <f t="shared" ref="C25" si="6">D25+E25+F25+G25+H25+I25</f>
        <v>3683000</v>
      </c>
      <c r="D25" s="14">
        <v>3683000</v>
      </c>
      <c r="E25" s="14">
        <f>[1]МПроект!F11</f>
        <v>0</v>
      </c>
      <c r="F25" s="14">
        <f>[1]МПроект!G11</f>
        <v>0</v>
      </c>
      <c r="G25" s="14">
        <f>[1]МПроект!H11</f>
        <v>0</v>
      </c>
      <c r="H25" s="14">
        <f>[1]МПроект!I11</f>
        <v>0</v>
      </c>
      <c r="I25" s="14">
        <f>[1]МПроект!J11</f>
        <v>0</v>
      </c>
    </row>
    <row r="26" spans="1:9" x14ac:dyDescent="0.3">
      <c r="A26" s="18" t="s">
        <v>22</v>
      </c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9" t="s">
        <v>14</v>
      </c>
      <c r="B27" s="13" t="s">
        <v>15</v>
      </c>
      <c r="C27" s="14">
        <f>C28+C29+C30</f>
        <v>2312588072.8699999</v>
      </c>
      <c r="D27" s="14">
        <f>D28+D29+D30</f>
        <v>401192756.06999999</v>
      </c>
      <c r="E27" s="14">
        <f>E28+E29+E30</f>
        <v>382279063.36000001</v>
      </c>
      <c r="F27" s="14">
        <f t="shared" ref="F27:I27" si="7">F28+F29+F30</f>
        <v>382279063.36000001</v>
      </c>
      <c r="G27" s="14">
        <f t="shared" si="7"/>
        <v>382279063.36000001</v>
      </c>
      <c r="H27" s="14">
        <f t="shared" si="7"/>
        <v>382279063.36000001</v>
      </c>
      <c r="I27" s="14">
        <f t="shared" si="7"/>
        <v>382279063.36000001</v>
      </c>
    </row>
    <row r="28" spans="1:9" x14ac:dyDescent="0.3">
      <c r="A28" s="19"/>
      <c r="B28" s="13" t="s">
        <v>16</v>
      </c>
      <c r="C28" s="14">
        <f>C33+C38+C43</f>
        <v>0</v>
      </c>
      <c r="D28" s="14">
        <f t="shared" ref="D28:I28" si="8">D33+D38+D43</f>
        <v>0</v>
      </c>
      <c r="E28" s="14">
        <f t="shared" si="8"/>
        <v>0</v>
      </c>
      <c r="F28" s="14">
        <f t="shared" si="8"/>
        <v>0</v>
      </c>
      <c r="G28" s="14">
        <f t="shared" si="8"/>
        <v>0</v>
      </c>
      <c r="H28" s="14">
        <f t="shared" si="8"/>
        <v>0</v>
      </c>
      <c r="I28" s="14">
        <f t="shared" si="8"/>
        <v>0</v>
      </c>
    </row>
    <row r="29" spans="1:9" x14ac:dyDescent="0.3">
      <c r="A29" s="19"/>
      <c r="B29" s="13" t="s">
        <v>17</v>
      </c>
      <c r="C29" s="14">
        <f t="shared" ref="C29:I30" si="9">C34+C39+C44</f>
        <v>0</v>
      </c>
      <c r="D29" s="14">
        <f t="shared" si="9"/>
        <v>0</v>
      </c>
      <c r="E29" s="14">
        <f t="shared" si="9"/>
        <v>0</v>
      </c>
      <c r="F29" s="14">
        <f t="shared" si="9"/>
        <v>0</v>
      </c>
      <c r="G29" s="14">
        <f t="shared" si="9"/>
        <v>0</v>
      </c>
      <c r="H29" s="14">
        <f t="shared" si="9"/>
        <v>0</v>
      </c>
      <c r="I29" s="14">
        <f t="shared" si="9"/>
        <v>0</v>
      </c>
    </row>
    <row r="30" spans="1:9" x14ac:dyDescent="0.3">
      <c r="A30" s="19"/>
      <c r="B30" s="13" t="s">
        <v>18</v>
      </c>
      <c r="C30" s="14">
        <f>C35+C40+C45</f>
        <v>2312588072.8699999</v>
      </c>
      <c r="D30" s="14">
        <f>D35+D40+D45</f>
        <v>401192756.06999999</v>
      </c>
      <c r="E30" s="14">
        <f>E35+E40+E45</f>
        <v>382279063.36000001</v>
      </c>
      <c r="F30" s="14">
        <f t="shared" si="9"/>
        <v>382279063.36000001</v>
      </c>
      <c r="G30" s="14">
        <f t="shared" si="9"/>
        <v>382279063.36000001</v>
      </c>
      <c r="H30" s="14">
        <f t="shared" si="9"/>
        <v>382279063.36000001</v>
      </c>
      <c r="I30" s="14">
        <f t="shared" si="9"/>
        <v>382279063.36000001</v>
      </c>
    </row>
    <row r="31" spans="1:9" ht="25.5" customHeight="1" x14ac:dyDescent="0.3">
      <c r="A31" s="20" t="s">
        <v>23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19" t="s">
        <v>24</v>
      </c>
      <c r="B32" s="13" t="s">
        <v>15</v>
      </c>
      <c r="C32" s="14">
        <f>C33+C34+C35</f>
        <v>169435021.01999998</v>
      </c>
      <c r="D32" s="14">
        <f>D33+D34+D35</f>
        <v>32996223.109999999</v>
      </c>
      <c r="E32" s="14">
        <f t="shared" ref="E32:I32" si="10">E33+E34+E35</f>
        <v>36088803.409999996</v>
      </c>
      <c r="F32" s="14">
        <f t="shared" si="10"/>
        <v>29861325.170000002</v>
      </c>
      <c r="G32" s="14">
        <f t="shared" si="10"/>
        <v>23496223.109999999</v>
      </c>
      <c r="H32" s="14">
        <f t="shared" si="10"/>
        <v>23496223.109999999</v>
      </c>
      <c r="I32" s="14">
        <f t="shared" si="10"/>
        <v>23496223.109999999</v>
      </c>
    </row>
    <row r="33" spans="1:9" x14ac:dyDescent="0.3">
      <c r="A33" s="19"/>
      <c r="B33" s="13" t="s">
        <v>16</v>
      </c>
      <c r="C33" s="14">
        <f>D33+E33+F33+G33+H33+I33</f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">
      <c r="A34" s="19"/>
      <c r="B34" s="13" t="s">
        <v>17</v>
      </c>
      <c r="C34" s="14">
        <f t="shared" ref="C34:C35" si="11">D34+E34+F34+G34+H34+I34</f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3">
      <c r="A35" s="19"/>
      <c r="B35" s="13" t="s">
        <v>18</v>
      </c>
      <c r="C35" s="14">
        <f t="shared" si="11"/>
        <v>169435021.01999998</v>
      </c>
      <c r="D35" s="14">
        <v>32996223.109999999</v>
      </c>
      <c r="E35" s="14">
        <v>36088803.409999996</v>
      </c>
      <c r="F35" s="14">
        <v>29861325.170000002</v>
      </c>
      <c r="G35" s="14">
        <v>23496223.109999999</v>
      </c>
      <c r="H35" s="14">
        <v>23496223.109999999</v>
      </c>
      <c r="I35" s="14">
        <v>23496223.109999999</v>
      </c>
    </row>
    <row r="36" spans="1:9" ht="20.25" customHeight="1" x14ac:dyDescent="0.3">
      <c r="A36" s="20" t="s">
        <v>25</v>
      </c>
      <c r="B36" s="20"/>
      <c r="C36" s="20"/>
      <c r="D36" s="20"/>
      <c r="E36" s="20"/>
      <c r="F36" s="20"/>
      <c r="G36" s="20"/>
      <c r="H36" s="20"/>
      <c r="I36" s="20"/>
    </row>
    <row r="37" spans="1:9" ht="21.75" customHeight="1" x14ac:dyDescent="0.3">
      <c r="A37" s="19" t="s">
        <v>26</v>
      </c>
      <c r="B37" s="13" t="s">
        <v>15</v>
      </c>
      <c r="C37" s="14">
        <f>C38+C39+C40</f>
        <v>317960679.87</v>
      </c>
      <c r="D37" s="14">
        <f>D38+D39+D40</f>
        <v>52531393.82</v>
      </c>
      <c r="E37" s="14">
        <f>E38+E39+E40</f>
        <v>53085857.210000001</v>
      </c>
      <c r="F37" s="14">
        <f t="shared" ref="F37:I37" si="12">F38+F39+F40</f>
        <v>53085857.210000001</v>
      </c>
      <c r="G37" s="14">
        <f t="shared" si="12"/>
        <v>53085857.210000001</v>
      </c>
      <c r="H37" s="14">
        <f t="shared" si="12"/>
        <v>53085857.210000001</v>
      </c>
      <c r="I37" s="14">
        <f t="shared" si="12"/>
        <v>53085857.210000001</v>
      </c>
    </row>
    <row r="38" spans="1:9" x14ac:dyDescent="0.3">
      <c r="A38" s="19"/>
      <c r="B38" s="13" t="s">
        <v>16</v>
      </c>
      <c r="C38" s="14">
        <f>D38+E38+F38+G38+H38+I38</f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x14ac:dyDescent="0.3">
      <c r="A39" s="19"/>
      <c r="B39" s="13" t="s">
        <v>17</v>
      </c>
      <c r="C39" s="14">
        <f t="shared" ref="C39" si="13">D39+E39+F39+G39+H39+I39</f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3">
      <c r="A40" s="19"/>
      <c r="B40" s="13" t="s">
        <v>18</v>
      </c>
      <c r="C40" s="14">
        <f>D40+E40+F40+G40+H40+I40</f>
        <v>317960679.87</v>
      </c>
      <c r="D40" s="14">
        <v>52531393.82</v>
      </c>
      <c r="E40" s="14">
        <v>53085857.210000001</v>
      </c>
      <c r="F40" s="14">
        <v>53085857.210000001</v>
      </c>
      <c r="G40" s="14">
        <v>53085857.210000001</v>
      </c>
      <c r="H40" s="14">
        <v>53085857.210000001</v>
      </c>
      <c r="I40" s="14">
        <v>53085857.210000001</v>
      </c>
    </row>
    <row r="41" spans="1:9" x14ac:dyDescent="0.3">
      <c r="A41" s="18" t="s">
        <v>27</v>
      </c>
      <c r="B41" s="18"/>
      <c r="C41" s="18"/>
      <c r="D41" s="18"/>
      <c r="E41" s="18"/>
      <c r="F41" s="18"/>
      <c r="G41" s="18"/>
      <c r="H41" s="18"/>
      <c r="I41" s="18"/>
    </row>
    <row r="42" spans="1:9" x14ac:dyDescent="0.3">
      <c r="A42" s="19" t="s">
        <v>14</v>
      </c>
      <c r="B42" s="13" t="s">
        <v>15</v>
      </c>
      <c r="C42" s="14">
        <f>C43+C44+C45</f>
        <v>1825192371.98</v>
      </c>
      <c r="D42" s="14">
        <f t="shared" ref="D42:I42" si="14">D43+D44+D45</f>
        <v>315665139.13999999</v>
      </c>
      <c r="E42" s="14">
        <f t="shared" si="14"/>
        <v>293104402.74000001</v>
      </c>
      <c r="F42" s="14">
        <f t="shared" si="14"/>
        <v>299331880.98000002</v>
      </c>
      <c r="G42" s="14">
        <f t="shared" si="14"/>
        <v>305696983.04000002</v>
      </c>
      <c r="H42" s="14">
        <f t="shared" si="14"/>
        <v>305696983.04000002</v>
      </c>
      <c r="I42" s="14">
        <f t="shared" si="14"/>
        <v>305696983.04000002</v>
      </c>
    </row>
    <row r="43" spans="1:9" x14ac:dyDescent="0.3">
      <c r="A43" s="19"/>
      <c r="B43" s="13" t="s">
        <v>16</v>
      </c>
      <c r="C43" s="14">
        <f>D43+E43+F43+G43+H43+I43</f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x14ac:dyDescent="0.3">
      <c r="A44" s="19"/>
      <c r="B44" s="13" t="s">
        <v>17</v>
      </c>
      <c r="C44" s="14">
        <f t="shared" ref="C44:C45" si="15">D44+E44+F44+G44+H44+I44</f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9" x14ac:dyDescent="0.3">
      <c r="A45" s="19"/>
      <c r="B45" s="13" t="s">
        <v>18</v>
      </c>
      <c r="C45" s="14">
        <f t="shared" si="15"/>
        <v>1825192371.98</v>
      </c>
      <c r="D45" s="14">
        <v>315665139.13999999</v>
      </c>
      <c r="E45" s="14">
        <v>293104402.74000001</v>
      </c>
      <c r="F45" s="14">
        <v>299331880.98000002</v>
      </c>
      <c r="G45" s="14">
        <f>[1]СМУ!H9</f>
        <v>305696983.04000002</v>
      </c>
      <c r="H45" s="14">
        <f>[1]СМУ!I9</f>
        <v>305696983.04000002</v>
      </c>
      <c r="I45" s="14">
        <f>[1]СМУ!J9</f>
        <v>305696983.04000002</v>
      </c>
    </row>
    <row r="48" spans="1:9" s="15" customFormat="1" ht="17.399999999999999" x14ac:dyDescent="0.3">
      <c r="A48" s="15" t="s">
        <v>28</v>
      </c>
      <c r="C48" s="16"/>
      <c r="D48" s="16"/>
      <c r="E48" s="16"/>
      <c r="F48" s="16"/>
      <c r="G48" s="16"/>
      <c r="H48" s="16" t="s">
        <v>29</v>
      </c>
      <c r="I48" s="16"/>
    </row>
  </sheetData>
  <mergeCells count="21">
    <mergeCell ref="A21:A25"/>
    <mergeCell ref="H1:I1"/>
    <mergeCell ref="A3:I4"/>
    <mergeCell ref="A5:A7"/>
    <mergeCell ref="B5:B7"/>
    <mergeCell ref="C5:C7"/>
    <mergeCell ref="D5:I5"/>
    <mergeCell ref="D6:I6"/>
    <mergeCell ref="A8:I8"/>
    <mergeCell ref="A9:A13"/>
    <mergeCell ref="A14:I14"/>
    <mergeCell ref="A15:A19"/>
    <mergeCell ref="A20:I20"/>
    <mergeCell ref="A41:I41"/>
    <mergeCell ref="A42:A45"/>
    <mergeCell ref="A26:I26"/>
    <mergeCell ref="A27:A30"/>
    <mergeCell ref="A31:I31"/>
    <mergeCell ref="A32:A35"/>
    <mergeCell ref="A36:I36"/>
    <mergeCell ref="A37:A4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cp:lastPrinted>2026-04-02T09:19:58Z</cp:lastPrinted>
  <dcterms:created xsi:type="dcterms:W3CDTF">2026-02-09T00:16:07Z</dcterms:created>
  <dcterms:modified xsi:type="dcterms:W3CDTF">2026-04-15T05:26:58Z</dcterms:modified>
</cp:coreProperties>
</file>