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15692E4-5C04-4834-8527-A0F7A2423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10" i="1" l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F11" i="1"/>
  <c r="F10" i="1"/>
  <c r="K48" i="1"/>
  <c r="J48" i="1"/>
  <c r="I48" i="1"/>
  <c r="H48" i="1"/>
  <c r="G48" i="1"/>
  <c r="F48" i="1"/>
  <c r="F44" i="1"/>
  <c r="G44" i="1"/>
  <c r="H44" i="1"/>
  <c r="I44" i="1"/>
  <c r="J44" i="1"/>
  <c r="K44" i="1"/>
  <c r="K40" i="1"/>
  <c r="J40" i="1"/>
  <c r="I40" i="1"/>
  <c r="H40" i="1"/>
  <c r="G40" i="1"/>
  <c r="F39" i="1"/>
  <c r="F12" i="1" s="1"/>
  <c r="F40" i="1" l="1"/>
  <c r="J9" i="1"/>
  <c r="I9" i="1"/>
  <c r="K9" i="1" l="1"/>
  <c r="G9" i="1"/>
  <c r="H9" i="1"/>
  <c r="G36" i="1"/>
  <c r="H36" i="1"/>
  <c r="I36" i="1"/>
  <c r="J36" i="1"/>
  <c r="K36" i="1"/>
  <c r="F36" i="1"/>
  <c r="G32" i="1"/>
  <c r="H32" i="1"/>
  <c r="I32" i="1"/>
  <c r="J32" i="1"/>
  <c r="K32" i="1"/>
  <c r="F32" i="1"/>
  <c r="G28" i="1"/>
  <c r="H28" i="1"/>
  <c r="I28" i="1"/>
  <c r="J28" i="1"/>
  <c r="K28" i="1"/>
  <c r="F28" i="1"/>
  <c r="G24" i="1"/>
  <c r="H24" i="1"/>
  <c r="I24" i="1"/>
  <c r="J24" i="1"/>
  <c r="K24" i="1"/>
  <c r="F24" i="1"/>
  <c r="G20" i="1"/>
  <c r="H20" i="1"/>
  <c r="I20" i="1"/>
  <c r="J20" i="1"/>
  <c r="K20" i="1"/>
  <c r="F20" i="1"/>
  <c r="G16" i="1"/>
  <c r="H16" i="1"/>
  <c r="I16" i="1"/>
  <c r="J16" i="1"/>
  <c r="K16" i="1"/>
  <c r="F16" i="1"/>
  <c r="J13" i="1"/>
  <c r="I13" i="1"/>
  <c r="F13" i="1"/>
  <c r="K13" i="1"/>
  <c r="H13" i="1"/>
  <c r="G13" i="1"/>
  <c r="F9" i="1" l="1"/>
</calcChain>
</file>

<file path=xl/sharedStrings.xml><?xml version="1.0" encoding="utf-8"?>
<sst xmlns="http://schemas.openxmlformats.org/spreadsheetml/2006/main" count="88" uniqueCount="45">
  <si>
    <t>«Обеспечение выполнения мероприятий по охране окружающей среды и благоустройству территорий»</t>
  </si>
  <si>
    <t>ФИНАНСОВОЕ ОБЕСПЕЧЕНИЕ РЕАЛИЗАЦИИ КОМПЛЕКСА ПРОЦЕССНЫХ МЕРОПРИЯТИЙ</t>
  </si>
  <si>
    <t>№ п/п</t>
  </si>
  <si>
    <t>Ответственный исполнитель, Соисполнители</t>
  </si>
  <si>
    <t>Источник финансирования</t>
  </si>
  <si>
    <t>Объем финансирования, рублей</t>
  </si>
  <si>
    <t>в том числе по годам</t>
  </si>
  <si>
    <t xml:space="preserve"> КОМПЛЕКС ПРОЦЕССНЫХ МЕРОПРИЯТИЙ
«Обеспечение выполнения мероприятий по охране окружающей среды и благоустройству территорий»</t>
  </si>
  <si>
    <t xml:space="preserve">Отдел по благоустройству и экологии комитета по городскому хозяйству администрации города Усолье-Сибирское </t>
  </si>
  <si>
    <t>Всего, в том числе:</t>
  </si>
  <si>
    <t>Федеральный бюджет (далее - ФБ)</t>
  </si>
  <si>
    <t>Областной бюджет (далее - ОБ)</t>
  </si>
  <si>
    <t>Местный бюджет (далее - МБ)</t>
  </si>
  <si>
    <t>1.</t>
  </si>
  <si>
    <t>Обеспечено функционирование текущей деятельности МКУ «Чистый город» на территории города Усолье-Сибирское</t>
  </si>
  <si>
    <t>МКУ «Чистый город»</t>
  </si>
  <si>
    <t>ФБ</t>
  </si>
  <si>
    <t>ОБ</t>
  </si>
  <si>
    <t>МБ</t>
  </si>
  <si>
    <t>2.</t>
  </si>
  <si>
    <t>Обеспечен вывоз ТКО с территории городского кладбища</t>
  </si>
  <si>
    <t>3.</t>
  </si>
  <si>
    <t>Обслужены места (площадки) накопления твердых коммунальных отходов</t>
  </si>
  <si>
    <t>4.</t>
  </si>
  <si>
    <t>Обеспечено техническое обслуживание газового оборудования и поставка газа</t>
  </si>
  <si>
    <t>5.</t>
  </si>
  <si>
    <t>Реализованы мероприятия по техническому обслуживанию и монтажу систем видеонаблюдения</t>
  </si>
  <si>
    <t>Отдел по благоустройству и экологии комитета по городскому хозяйству администрации города Усолье-Сибирское 
Отдел по жизнеобеспечению города комитета по городскому хозяйству администрации города Усолье-Сибирское</t>
  </si>
  <si>
    <t>6.</t>
  </si>
  <si>
    <t>Отдел по жизнеобеспечению города комитета по городскому хозяйству администрации города Усолье-Сибирское</t>
  </si>
  <si>
    <t>7.</t>
  </si>
  <si>
    <t>КУМИ</t>
  </si>
  <si>
    <t>Реализованы мероприятия по обустройству и содержанию площадки для складирования снежных масс</t>
  </si>
  <si>
    <t>Реализованы мероприятия по снижению экологической нагрузки на городскую среду города Усолье-Сибирское</t>
  </si>
  <si>
    <t>8.</t>
  </si>
  <si>
    <t>9.</t>
  </si>
  <si>
    <t>10.</t>
  </si>
  <si>
    <t>Реализованы мероприятия по озеленению территории города</t>
  </si>
  <si>
    <t>Уничтожены очаги дикорастущих наркосодержащих растений</t>
  </si>
  <si>
    <t>Мэр города</t>
  </si>
  <si>
    <t>М.В. Торопкин</t>
  </si>
  <si>
    <t>Наименование мероприятия (результата)</t>
  </si>
  <si>
    <t>Приложение 4
к муниципальной программе «Жилье и городская среда»
Таблица № 4</t>
  </si>
  <si>
    <t>Организовано освещение улиц на территории города Усолье-Сибирское</t>
  </si>
  <si>
    <t xml:space="preserve">Приложение 5
к постановлению администрации города Усолье-Сибирское 
от 14.04.2026 №810-па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</si>
</sst>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"/>
  <sheetViews>
    <sheetView tabSelected="1" zoomScale="80" zoomScaleNormal="80" workbookViewId="0">
      <selection activeCell="F2" sqref="F2"/>
    </sheetView>
  </sheetViews>
  <sheetFormatPr defaultColWidth="9.109375" defaultRowHeight="13.8" x14ac:dyDescent="0.25"/>
  <cols>
    <col min="1" max="1" width="3.5546875" style="2" customWidth="1"/>
    <col min="2" max="2" width="9.109375" style="2"/>
    <col min="3" max="3" width="23" style="2" customWidth="1"/>
    <col min="4" max="4" width="18.44140625" style="2" customWidth="1"/>
    <col min="5" max="5" width="18.88671875" style="2" customWidth="1"/>
    <col min="6" max="6" width="14.109375" style="2" customWidth="1"/>
    <col min="7" max="7" width="13.6640625" style="2" customWidth="1"/>
    <col min="8" max="8" width="15" style="2" customWidth="1"/>
    <col min="9" max="9" width="13.6640625" style="2" customWidth="1"/>
    <col min="10" max="10" width="15.33203125" style="2" customWidth="1"/>
    <col min="11" max="11" width="13.44140625" style="2" customWidth="1"/>
    <col min="12" max="12" width="9.109375" style="2" customWidth="1"/>
    <col min="13" max="16384" width="9.109375" style="2"/>
  </cols>
  <sheetData>
    <row r="1" spans="2:11" ht="70.5" customHeight="1" x14ac:dyDescent="0.25">
      <c r="H1" s="17" t="s">
        <v>44</v>
      </c>
      <c r="I1" s="18"/>
      <c r="J1" s="18"/>
      <c r="K1" s="18"/>
    </row>
    <row r="2" spans="2:11" ht="59.25" customHeight="1" x14ac:dyDescent="0.25">
      <c r="H2" s="30" t="s">
        <v>42</v>
      </c>
      <c r="I2" s="30"/>
      <c r="J2" s="30"/>
      <c r="K2" s="30"/>
    </row>
    <row r="3" spans="2:11" ht="24" customHeight="1" x14ac:dyDescent="0.3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15.6" x14ac:dyDescent="0.2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2:11" ht="15" customHeight="1" x14ac:dyDescent="0.25">
      <c r="B5" s="33" t="s">
        <v>2</v>
      </c>
      <c r="C5" s="36" t="s">
        <v>41</v>
      </c>
      <c r="D5" s="39" t="s">
        <v>3</v>
      </c>
      <c r="E5" s="39" t="s">
        <v>4</v>
      </c>
      <c r="F5" s="27" t="s">
        <v>5</v>
      </c>
      <c r="G5" s="28"/>
      <c r="H5" s="28"/>
      <c r="I5" s="28"/>
      <c r="J5" s="28"/>
      <c r="K5" s="29"/>
    </row>
    <row r="6" spans="2:11" ht="33.75" customHeight="1" x14ac:dyDescent="0.25">
      <c r="B6" s="34"/>
      <c r="C6" s="37"/>
      <c r="D6" s="39"/>
      <c r="E6" s="39"/>
      <c r="F6" s="31" t="s">
        <v>6</v>
      </c>
      <c r="G6" s="31"/>
      <c r="H6" s="31"/>
      <c r="I6" s="31"/>
      <c r="J6" s="31"/>
      <c r="K6" s="31"/>
    </row>
    <row r="7" spans="2:11" ht="30" customHeight="1" x14ac:dyDescent="0.25">
      <c r="B7" s="35"/>
      <c r="C7" s="38"/>
      <c r="D7" s="39"/>
      <c r="E7" s="39"/>
      <c r="F7" s="5">
        <v>2026</v>
      </c>
      <c r="G7" s="5">
        <v>2027</v>
      </c>
      <c r="H7" s="5">
        <v>2028</v>
      </c>
      <c r="I7" s="5">
        <v>2029</v>
      </c>
      <c r="J7" s="5">
        <v>2030</v>
      </c>
      <c r="K7" s="5">
        <v>2031</v>
      </c>
    </row>
    <row r="8" spans="2:11" x14ac:dyDescent="0.25">
      <c r="B8" s="6">
        <v>1</v>
      </c>
      <c r="C8" s="6">
        <v>2</v>
      </c>
      <c r="D8" s="6">
        <v>3</v>
      </c>
      <c r="E8" s="6">
        <v>4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</row>
    <row r="9" spans="2:11" ht="33.75" customHeight="1" x14ac:dyDescent="0.25">
      <c r="B9" s="20" t="s">
        <v>7</v>
      </c>
      <c r="C9" s="21"/>
      <c r="D9" s="26" t="s">
        <v>8</v>
      </c>
      <c r="E9" s="5" t="s">
        <v>9</v>
      </c>
      <c r="F9" s="1">
        <f t="shared" ref="F9:K9" si="0">SUM(F10:F12)</f>
        <v>84700904.700000003</v>
      </c>
      <c r="G9" s="1">
        <f t="shared" si="0"/>
        <v>64520474.870000005</v>
      </c>
      <c r="H9" s="1">
        <f t="shared" si="0"/>
        <v>50507267.719999999</v>
      </c>
      <c r="I9" s="1">
        <f t="shared" si="0"/>
        <v>50507267.719999999</v>
      </c>
      <c r="J9" s="1">
        <f t="shared" si="0"/>
        <v>50507267.719999999</v>
      </c>
      <c r="K9" s="1">
        <f t="shared" si="0"/>
        <v>50507267.719999999</v>
      </c>
    </row>
    <row r="10" spans="2:11" ht="33.75" customHeight="1" x14ac:dyDescent="0.25">
      <c r="B10" s="22"/>
      <c r="C10" s="23"/>
      <c r="D10" s="26"/>
      <c r="E10" s="5" t="s">
        <v>10</v>
      </c>
      <c r="F10" s="1">
        <f>F17+F21+F25+F29+F33+F37+F41+F45+F49</f>
        <v>0</v>
      </c>
      <c r="G10" s="1">
        <f t="shared" ref="G10:K10" si="1">G17+G21+G25+G29+G33+G37+G41+G45+G49</f>
        <v>0</v>
      </c>
      <c r="H10" s="1">
        <f t="shared" si="1"/>
        <v>0</v>
      </c>
      <c r="I10" s="1">
        <f t="shared" si="1"/>
        <v>0</v>
      </c>
      <c r="J10" s="1">
        <f t="shared" si="1"/>
        <v>0</v>
      </c>
      <c r="K10" s="1">
        <f t="shared" si="1"/>
        <v>0</v>
      </c>
    </row>
    <row r="11" spans="2:11" ht="33.75" customHeight="1" x14ac:dyDescent="0.25">
      <c r="B11" s="22"/>
      <c r="C11" s="23"/>
      <c r="D11" s="26"/>
      <c r="E11" s="5" t="s">
        <v>11</v>
      </c>
      <c r="F11" s="1">
        <f>F18+F22+F26+F30+F34+F38+F42+F46+F50</f>
        <v>0</v>
      </c>
      <c r="G11" s="1">
        <f t="shared" ref="G11:K11" si="2">G18+G22+G26+G30+G34+G38+G42+G46+G50</f>
        <v>0</v>
      </c>
      <c r="H11" s="1">
        <f t="shared" si="2"/>
        <v>0</v>
      </c>
      <c r="I11" s="1">
        <f t="shared" si="2"/>
        <v>0</v>
      </c>
      <c r="J11" s="1">
        <f t="shared" si="2"/>
        <v>0</v>
      </c>
      <c r="K11" s="1">
        <f t="shared" si="2"/>
        <v>0</v>
      </c>
    </row>
    <row r="12" spans="2:11" ht="33.75" customHeight="1" x14ac:dyDescent="0.25">
      <c r="B12" s="24"/>
      <c r="C12" s="25"/>
      <c r="D12" s="26"/>
      <c r="E12" s="5" t="s">
        <v>12</v>
      </c>
      <c r="F12" s="1">
        <f>F14+F15+F19+F23+F27+F31+F35+F39+F43+F47+F51</f>
        <v>84700904.700000003</v>
      </c>
      <c r="G12" s="1">
        <f t="shared" ref="G12:K12" si="3">G14+G15+G19+G23+G27+G31+G35+G39+G43+G47+G51</f>
        <v>64520474.870000005</v>
      </c>
      <c r="H12" s="1">
        <f t="shared" si="3"/>
        <v>50507267.719999999</v>
      </c>
      <c r="I12" s="1">
        <f t="shared" si="3"/>
        <v>50507267.719999999</v>
      </c>
      <c r="J12" s="1">
        <f t="shared" si="3"/>
        <v>50507267.719999999</v>
      </c>
      <c r="K12" s="1">
        <f t="shared" si="3"/>
        <v>50507267.719999999</v>
      </c>
    </row>
    <row r="13" spans="2:11" ht="29.25" customHeight="1" x14ac:dyDescent="0.25">
      <c r="B13" s="11" t="s">
        <v>13</v>
      </c>
      <c r="C13" s="11" t="s">
        <v>14</v>
      </c>
      <c r="D13" s="7"/>
      <c r="E13" s="4" t="s">
        <v>9</v>
      </c>
      <c r="F13" s="4">
        <f t="shared" ref="F13:K13" si="4">SUM(F14:F15)</f>
        <v>40200740.170000002</v>
      </c>
      <c r="G13" s="4">
        <f t="shared" si="4"/>
        <v>19779317.079999998</v>
      </c>
      <c r="H13" s="4">
        <f t="shared" si="4"/>
        <v>19779317.079999998</v>
      </c>
      <c r="I13" s="4">
        <f t="shared" si="4"/>
        <v>19779317.079999998</v>
      </c>
      <c r="J13" s="4">
        <f t="shared" si="4"/>
        <v>19779317.079999998</v>
      </c>
      <c r="K13" s="4">
        <f t="shared" si="4"/>
        <v>19779317.079999998</v>
      </c>
    </row>
    <row r="14" spans="2:11" ht="29.25" customHeight="1" x14ac:dyDescent="0.25">
      <c r="B14" s="12"/>
      <c r="C14" s="12"/>
      <c r="D14" s="3" t="s">
        <v>31</v>
      </c>
      <c r="E14" s="4" t="s">
        <v>18</v>
      </c>
      <c r="F14" s="4">
        <v>13461873.58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2:11" ht="29.25" customHeight="1" x14ac:dyDescent="0.25">
      <c r="B15" s="13"/>
      <c r="C15" s="13"/>
      <c r="D15" s="3" t="s">
        <v>15</v>
      </c>
      <c r="E15" s="4" t="s">
        <v>18</v>
      </c>
      <c r="F15" s="4">
        <v>26738866.59</v>
      </c>
      <c r="G15" s="4">
        <v>19779317.079999998</v>
      </c>
      <c r="H15" s="4">
        <v>19779317.079999998</v>
      </c>
      <c r="I15" s="4">
        <v>19779317.079999998</v>
      </c>
      <c r="J15" s="4">
        <v>19779317.079999998</v>
      </c>
      <c r="K15" s="4">
        <v>19779317.079999998</v>
      </c>
    </row>
    <row r="16" spans="2:11" ht="23.25" customHeight="1" x14ac:dyDescent="0.25">
      <c r="B16" s="11" t="s">
        <v>19</v>
      </c>
      <c r="C16" s="11" t="s">
        <v>20</v>
      </c>
      <c r="D16" s="14" t="s">
        <v>8</v>
      </c>
      <c r="E16" s="4" t="s">
        <v>9</v>
      </c>
      <c r="F16" s="4">
        <f>SUM(F17:F19)</f>
        <v>2232072</v>
      </c>
      <c r="G16" s="4">
        <f t="shared" ref="G16:K16" si="5">SUM(G17:G19)</f>
        <v>2232072</v>
      </c>
      <c r="H16" s="4">
        <f t="shared" si="5"/>
        <v>2232072</v>
      </c>
      <c r="I16" s="4">
        <f t="shared" si="5"/>
        <v>2232072</v>
      </c>
      <c r="J16" s="4">
        <f t="shared" si="5"/>
        <v>2232072</v>
      </c>
      <c r="K16" s="4">
        <f t="shared" si="5"/>
        <v>2232072</v>
      </c>
    </row>
    <row r="17" spans="2:11" ht="23.25" customHeight="1" x14ac:dyDescent="0.25">
      <c r="B17" s="12"/>
      <c r="C17" s="12"/>
      <c r="D17" s="15"/>
      <c r="E17" s="4" t="s">
        <v>16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2:11" ht="23.25" customHeight="1" x14ac:dyDescent="0.25">
      <c r="B18" s="12"/>
      <c r="C18" s="12"/>
      <c r="D18" s="15"/>
      <c r="E18" s="4" t="s">
        <v>17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2:11" ht="23.25" customHeight="1" x14ac:dyDescent="0.25">
      <c r="B19" s="13"/>
      <c r="C19" s="13"/>
      <c r="D19" s="16"/>
      <c r="E19" s="4" t="s">
        <v>18</v>
      </c>
      <c r="F19" s="4">
        <v>2232072</v>
      </c>
      <c r="G19" s="4">
        <v>2232072</v>
      </c>
      <c r="H19" s="4">
        <v>2232072</v>
      </c>
      <c r="I19" s="4">
        <v>2232072</v>
      </c>
      <c r="J19" s="4">
        <v>2232072</v>
      </c>
      <c r="K19" s="4">
        <v>2232072</v>
      </c>
    </row>
    <row r="20" spans="2:11" ht="23.25" customHeight="1" x14ac:dyDescent="0.25">
      <c r="B20" s="11" t="s">
        <v>21</v>
      </c>
      <c r="C20" s="11" t="s">
        <v>22</v>
      </c>
      <c r="D20" s="14" t="s">
        <v>8</v>
      </c>
      <c r="E20" s="4" t="s">
        <v>9</v>
      </c>
      <c r="F20" s="4">
        <f>SUM(F21:F23)</f>
        <v>4321025.9800000004</v>
      </c>
      <c r="G20" s="4">
        <f t="shared" ref="G20:K20" si="6">SUM(G21:G23)</f>
        <v>4321025.9800000004</v>
      </c>
      <c r="H20" s="4">
        <f t="shared" si="6"/>
        <v>4321025.9800000004</v>
      </c>
      <c r="I20" s="4">
        <f t="shared" si="6"/>
        <v>4321025.9800000004</v>
      </c>
      <c r="J20" s="4">
        <f t="shared" si="6"/>
        <v>4321025.9800000004</v>
      </c>
      <c r="K20" s="4">
        <f t="shared" si="6"/>
        <v>4321025.9800000004</v>
      </c>
    </row>
    <row r="21" spans="2:11" ht="23.25" customHeight="1" x14ac:dyDescent="0.25">
      <c r="B21" s="12"/>
      <c r="C21" s="12"/>
      <c r="D21" s="15"/>
      <c r="E21" s="4" t="s">
        <v>16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2" spans="2:11" ht="23.25" customHeight="1" x14ac:dyDescent="0.25">
      <c r="B22" s="12"/>
      <c r="C22" s="12"/>
      <c r="D22" s="15"/>
      <c r="E22" s="4" t="s">
        <v>17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2:11" ht="23.25" customHeight="1" x14ac:dyDescent="0.25">
      <c r="B23" s="13"/>
      <c r="C23" s="13"/>
      <c r="D23" s="16"/>
      <c r="E23" s="4" t="s">
        <v>18</v>
      </c>
      <c r="F23" s="4">
        <v>4321025.9800000004</v>
      </c>
      <c r="G23" s="4">
        <v>4321025.9800000004</v>
      </c>
      <c r="H23" s="4">
        <v>4321025.9800000004</v>
      </c>
      <c r="I23" s="4">
        <v>4321025.9800000004</v>
      </c>
      <c r="J23" s="4">
        <v>4321025.9800000004</v>
      </c>
      <c r="K23" s="4">
        <v>4321025.9800000004</v>
      </c>
    </row>
    <row r="24" spans="2:11" ht="23.25" customHeight="1" x14ac:dyDescent="0.25">
      <c r="B24" s="11" t="s">
        <v>23</v>
      </c>
      <c r="C24" s="11" t="s">
        <v>24</v>
      </c>
      <c r="D24" s="14" t="s">
        <v>8</v>
      </c>
      <c r="E24" s="4" t="s">
        <v>9</v>
      </c>
      <c r="F24" s="4">
        <f>SUM(F25:F27)</f>
        <v>1294699.06</v>
      </c>
      <c r="G24" s="4">
        <f t="shared" ref="G24:K24" si="7">SUM(G25:G27)</f>
        <v>1831411.47</v>
      </c>
      <c r="H24" s="4">
        <f t="shared" si="7"/>
        <v>1904667.93</v>
      </c>
      <c r="I24" s="4">
        <f t="shared" si="7"/>
        <v>1904667.93</v>
      </c>
      <c r="J24" s="4">
        <f t="shared" si="7"/>
        <v>1904667.93</v>
      </c>
      <c r="K24" s="4">
        <f t="shared" si="7"/>
        <v>1904667.93</v>
      </c>
    </row>
    <row r="25" spans="2:11" ht="23.25" customHeight="1" x14ac:dyDescent="0.25">
      <c r="B25" s="12"/>
      <c r="C25" s="12"/>
      <c r="D25" s="15"/>
      <c r="E25" s="4" t="s">
        <v>16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2:11" ht="23.25" customHeight="1" x14ac:dyDescent="0.25">
      <c r="B26" s="12"/>
      <c r="C26" s="12"/>
      <c r="D26" s="15"/>
      <c r="E26" s="4" t="s">
        <v>17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2:11" ht="23.25" customHeight="1" x14ac:dyDescent="0.25">
      <c r="B27" s="13"/>
      <c r="C27" s="13"/>
      <c r="D27" s="16"/>
      <c r="E27" s="4" t="s">
        <v>18</v>
      </c>
      <c r="F27" s="4">
        <f>1760972.57-297700-168573.51</f>
        <v>1294699.06</v>
      </c>
      <c r="G27" s="4">
        <v>1831411.47</v>
      </c>
      <c r="H27" s="4">
        <v>1904667.93</v>
      </c>
      <c r="I27" s="4">
        <v>1904667.93</v>
      </c>
      <c r="J27" s="4">
        <v>1904667.93</v>
      </c>
      <c r="K27" s="4">
        <v>1904667.93</v>
      </c>
    </row>
    <row r="28" spans="2:11" ht="36.75" customHeight="1" x14ac:dyDescent="0.25">
      <c r="B28" s="11" t="s">
        <v>25</v>
      </c>
      <c r="C28" s="11" t="s">
        <v>26</v>
      </c>
      <c r="D28" s="14" t="s">
        <v>27</v>
      </c>
      <c r="E28" s="8" t="s">
        <v>9</v>
      </c>
      <c r="F28" s="4">
        <f>SUM(F29:F31)</f>
        <v>1306666.55</v>
      </c>
      <c r="G28" s="4">
        <f t="shared" ref="G28:K28" si="8">SUM(G29:G31)</f>
        <v>1358933.21</v>
      </c>
      <c r="H28" s="4">
        <f t="shared" si="8"/>
        <v>1413290.54</v>
      </c>
      <c r="I28" s="4">
        <f t="shared" si="8"/>
        <v>1413290.54</v>
      </c>
      <c r="J28" s="4">
        <f t="shared" si="8"/>
        <v>1413290.54</v>
      </c>
      <c r="K28" s="4">
        <f t="shared" si="8"/>
        <v>1413290.54</v>
      </c>
    </row>
    <row r="29" spans="2:11" ht="36.75" customHeight="1" x14ac:dyDescent="0.25">
      <c r="B29" s="12"/>
      <c r="C29" s="12"/>
      <c r="D29" s="15"/>
      <c r="E29" s="4" t="s">
        <v>16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2:11" ht="36.75" customHeight="1" x14ac:dyDescent="0.25">
      <c r="B30" s="12"/>
      <c r="C30" s="12"/>
      <c r="D30" s="15"/>
      <c r="E30" s="4" t="s">
        <v>17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2:11" ht="36.75" customHeight="1" x14ac:dyDescent="0.25">
      <c r="B31" s="13"/>
      <c r="C31" s="13"/>
      <c r="D31" s="16"/>
      <c r="E31" s="4" t="s">
        <v>18</v>
      </c>
      <c r="F31" s="4">
        <v>1306666.55</v>
      </c>
      <c r="G31" s="4">
        <v>1358933.21</v>
      </c>
      <c r="H31" s="4">
        <v>1413290.54</v>
      </c>
      <c r="I31" s="4">
        <v>1413290.54</v>
      </c>
      <c r="J31" s="4">
        <v>1413290.54</v>
      </c>
      <c r="K31" s="4">
        <v>1413290.54</v>
      </c>
    </row>
    <row r="32" spans="2:11" ht="23.25" customHeight="1" x14ac:dyDescent="0.25">
      <c r="B32" s="11" t="s">
        <v>28</v>
      </c>
      <c r="C32" s="11" t="s">
        <v>43</v>
      </c>
      <c r="D32" s="14" t="s">
        <v>29</v>
      </c>
      <c r="E32" s="4" t="s">
        <v>9</v>
      </c>
      <c r="F32" s="4">
        <f>SUM(F33:F35)</f>
        <v>26144471.75</v>
      </c>
      <c r="G32" s="4">
        <f t="shared" ref="G32:K32" si="9">SUM(G33:G35)</f>
        <v>34997715.130000003</v>
      </c>
      <c r="H32" s="4">
        <f t="shared" si="9"/>
        <v>20856894.190000001</v>
      </c>
      <c r="I32" s="4">
        <f t="shared" si="9"/>
        <v>20856894.190000001</v>
      </c>
      <c r="J32" s="4">
        <f t="shared" si="9"/>
        <v>20856894.190000001</v>
      </c>
      <c r="K32" s="4">
        <f t="shared" si="9"/>
        <v>20856894.190000001</v>
      </c>
    </row>
    <row r="33" spans="2:11" ht="23.25" customHeight="1" x14ac:dyDescent="0.25">
      <c r="B33" s="12"/>
      <c r="C33" s="12"/>
      <c r="D33" s="15"/>
      <c r="E33" s="4" t="s">
        <v>16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2:11" ht="23.25" customHeight="1" x14ac:dyDescent="0.25">
      <c r="B34" s="12"/>
      <c r="C34" s="12"/>
      <c r="D34" s="15"/>
      <c r="E34" s="4" t="s">
        <v>17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2:11" ht="23.25" customHeight="1" x14ac:dyDescent="0.25">
      <c r="B35" s="13"/>
      <c r="C35" s="13"/>
      <c r="D35" s="16"/>
      <c r="E35" s="4" t="s">
        <v>18</v>
      </c>
      <c r="F35" s="4">
        <v>26144471.75</v>
      </c>
      <c r="G35" s="4">
        <v>34997715.130000003</v>
      </c>
      <c r="H35" s="4">
        <v>20856894.190000001</v>
      </c>
      <c r="I35" s="4">
        <v>20856894.190000001</v>
      </c>
      <c r="J35" s="4">
        <v>20856894.190000001</v>
      </c>
      <c r="K35" s="4">
        <v>20856894.190000001</v>
      </c>
    </row>
    <row r="36" spans="2:11" ht="23.25" customHeight="1" x14ac:dyDescent="0.25">
      <c r="B36" s="31" t="s">
        <v>30</v>
      </c>
      <c r="C36" s="31" t="s">
        <v>32</v>
      </c>
      <c r="D36" s="10" t="s">
        <v>29</v>
      </c>
      <c r="E36" s="4" t="s">
        <v>9</v>
      </c>
      <c r="F36" s="4">
        <f>SUM(F37:F39)</f>
        <v>897700</v>
      </c>
      <c r="G36" s="4">
        <f t="shared" ref="G36:K36" si="10">SUM(G37:G39)</f>
        <v>0</v>
      </c>
      <c r="H36" s="4">
        <f t="shared" si="10"/>
        <v>0</v>
      </c>
      <c r="I36" s="4">
        <f t="shared" si="10"/>
        <v>0</v>
      </c>
      <c r="J36" s="4">
        <f t="shared" si="10"/>
        <v>0</v>
      </c>
      <c r="K36" s="4">
        <f t="shared" si="10"/>
        <v>0</v>
      </c>
    </row>
    <row r="37" spans="2:11" ht="23.25" customHeight="1" x14ac:dyDescent="0.25">
      <c r="B37" s="31"/>
      <c r="C37" s="31"/>
      <c r="D37" s="10"/>
      <c r="E37" s="4" t="s">
        <v>16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2:11" ht="23.25" customHeight="1" x14ac:dyDescent="0.25">
      <c r="B38" s="31"/>
      <c r="C38" s="31"/>
      <c r="D38" s="10"/>
      <c r="E38" s="4" t="s">
        <v>17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2:11" ht="23.25" customHeight="1" x14ac:dyDescent="0.25">
      <c r="B39" s="31"/>
      <c r="C39" s="31"/>
      <c r="D39" s="10"/>
      <c r="E39" s="4" t="s">
        <v>18</v>
      </c>
      <c r="F39" s="4">
        <f>297700+600000</f>
        <v>897700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2:11" ht="24" customHeight="1" x14ac:dyDescent="0.25">
      <c r="B40" s="31" t="s">
        <v>34</v>
      </c>
      <c r="C40" s="31" t="s">
        <v>33</v>
      </c>
      <c r="D40" s="10" t="s">
        <v>29</v>
      </c>
      <c r="E40" s="4" t="s">
        <v>9</v>
      </c>
      <c r="F40" s="4">
        <f>SUM(F41:F43)</f>
        <v>2097683</v>
      </c>
      <c r="G40" s="4">
        <f t="shared" ref="G40:K40" si="11">SUM(G41:G43)</f>
        <v>0</v>
      </c>
      <c r="H40" s="4">
        <f t="shared" si="11"/>
        <v>0</v>
      </c>
      <c r="I40" s="4">
        <f t="shared" si="11"/>
        <v>0</v>
      </c>
      <c r="J40" s="4">
        <f t="shared" si="11"/>
        <v>0</v>
      </c>
      <c r="K40" s="4">
        <f t="shared" si="11"/>
        <v>0</v>
      </c>
    </row>
    <row r="41" spans="2:11" ht="24" customHeight="1" x14ac:dyDescent="0.25">
      <c r="B41" s="31"/>
      <c r="C41" s="31"/>
      <c r="D41" s="10"/>
      <c r="E41" s="4" t="s">
        <v>16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2:11" ht="24" customHeight="1" x14ac:dyDescent="0.25">
      <c r="B42" s="31"/>
      <c r="C42" s="31"/>
      <c r="D42" s="10"/>
      <c r="E42" s="4" t="s">
        <v>17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2:11" ht="24" customHeight="1" x14ac:dyDescent="0.25">
      <c r="B43" s="31"/>
      <c r="C43" s="31"/>
      <c r="D43" s="10"/>
      <c r="E43" s="4" t="s">
        <v>18</v>
      </c>
      <c r="F43" s="4">
        <v>2097683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2:11" ht="22.5" customHeight="1" x14ac:dyDescent="0.25">
      <c r="B44" s="31" t="s">
        <v>35</v>
      </c>
      <c r="C44" s="31" t="s">
        <v>38</v>
      </c>
      <c r="D44" s="10" t="s">
        <v>29</v>
      </c>
      <c r="E44" s="4" t="s">
        <v>9</v>
      </c>
      <c r="F44" s="4">
        <f>SUM(F45:F47)</f>
        <v>875000</v>
      </c>
      <c r="G44" s="4">
        <f t="shared" ref="G44:K44" si="12">SUM(G45:G47)</f>
        <v>0</v>
      </c>
      <c r="H44" s="4">
        <f t="shared" si="12"/>
        <v>0</v>
      </c>
      <c r="I44" s="4">
        <f t="shared" si="12"/>
        <v>0</v>
      </c>
      <c r="J44" s="4">
        <f t="shared" si="12"/>
        <v>0</v>
      </c>
      <c r="K44" s="4">
        <f t="shared" si="12"/>
        <v>0</v>
      </c>
    </row>
    <row r="45" spans="2:11" ht="22.5" customHeight="1" x14ac:dyDescent="0.25">
      <c r="B45" s="31"/>
      <c r="C45" s="31"/>
      <c r="D45" s="10"/>
      <c r="E45" s="4" t="s">
        <v>16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2:11" ht="22.5" customHeight="1" x14ac:dyDescent="0.25">
      <c r="B46" s="31"/>
      <c r="C46" s="31"/>
      <c r="D46" s="10"/>
      <c r="E46" s="4" t="s">
        <v>17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2:11" ht="22.5" customHeight="1" x14ac:dyDescent="0.25">
      <c r="B47" s="31"/>
      <c r="C47" s="31"/>
      <c r="D47" s="10"/>
      <c r="E47" s="4" t="s">
        <v>18</v>
      </c>
      <c r="F47" s="4">
        <v>875000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ht="22.5" customHeight="1" x14ac:dyDescent="0.25">
      <c r="B48" s="31" t="s">
        <v>36</v>
      </c>
      <c r="C48" s="31" t="s">
        <v>37</v>
      </c>
      <c r="D48" s="10" t="s">
        <v>29</v>
      </c>
      <c r="E48" s="4" t="s">
        <v>9</v>
      </c>
      <c r="F48" s="4">
        <f>SUM(F49:F51)</f>
        <v>5330846.1900000004</v>
      </c>
      <c r="G48" s="4">
        <f t="shared" ref="G48:K48" si="13">SUM(G49:G51)</f>
        <v>0</v>
      </c>
      <c r="H48" s="4">
        <f t="shared" si="13"/>
        <v>0</v>
      </c>
      <c r="I48" s="4">
        <f t="shared" si="13"/>
        <v>0</v>
      </c>
      <c r="J48" s="4">
        <f t="shared" si="13"/>
        <v>0</v>
      </c>
      <c r="K48" s="4">
        <f t="shared" si="13"/>
        <v>0</v>
      </c>
    </row>
    <row r="49" spans="2:11" ht="28.5" customHeight="1" x14ac:dyDescent="0.25">
      <c r="B49" s="31"/>
      <c r="C49" s="31"/>
      <c r="D49" s="10"/>
      <c r="E49" s="4" t="s">
        <v>16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2:11" ht="27" customHeight="1" x14ac:dyDescent="0.25">
      <c r="B50" s="31"/>
      <c r="C50" s="31"/>
      <c r="D50" s="10"/>
      <c r="E50" s="4" t="s">
        <v>17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2:11" ht="21.75" customHeight="1" x14ac:dyDescent="0.25">
      <c r="B51" s="31"/>
      <c r="C51" s="31"/>
      <c r="D51" s="10"/>
      <c r="E51" s="4" t="s">
        <v>18</v>
      </c>
      <c r="F51" s="4">
        <v>5330846.1900000004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3" spans="2:11" ht="17.399999999999999" x14ac:dyDescent="0.3">
      <c r="B53" s="40" t="s">
        <v>39</v>
      </c>
      <c r="C53" s="40"/>
      <c r="D53" s="9"/>
      <c r="E53" s="9"/>
      <c r="F53" s="9"/>
      <c r="G53" s="9"/>
      <c r="J53" s="41" t="s">
        <v>40</v>
      </c>
      <c r="K53" s="41"/>
    </row>
  </sheetData>
  <mergeCells count="43">
    <mergeCell ref="B53:C53"/>
    <mergeCell ref="J53:K53"/>
    <mergeCell ref="B44:B47"/>
    <mergeCell ref="C44:C47"/>
    <mergeCell ref="D44:D47"/>
    <mergeCell ref="B48:B51"/>
    <mergeCell ref="C48:C51"/>
    <mergeCell ref="D48:D51"/>
    <mergeCell ref="B40:B43"/>
    <mergeCell ref="C40:C43"/>
    <mergeCell ref="D40:D43"/>
    <mergeCell ref="B4:K4"/>
    <mergeCell ref="B5:B7"/>
    <mergeCell ref="C5:C7"/>
    <mergeCell ref="D5:D7"/>
    <mergeCell ref="E5:E7"/>
    <mergeCell ref="F6:K6"/>
    <mergeCell ref="B28:B31"/>
    <mergeCell ref="D24:D27"/>
    <mergeCell ref="B13:B15"/>
    <mergeCell ref="B20:B23"/>
    <mergeCell ref="C20:C23"/>
    <mergeCell ref="B36:B39"/>
    <mergeCell ref="C36:C39"/>
    <mergeCell ref="H1:K1"/>
    <mergeCell ref="B3:K3"/>
    <mergeCell ref="B24:B27"/>
    <mergeCell ref="C24:C27"/>
    <mergeCell ref="B9:C12"/>
    <mergeCell ref="D9:D12"/>
    <mergeCell ref="C13:C15"/>
    <mergeCell ref="F5:K5"/>
    <mergeCell ref="H2:K2"/>
    <mergeCell ref="D36:D39"/>
    <mergeCell ref="B16:B19"/>
    <mergeCell ref="C16:C19"/>
    <mergeCell ref="D16:D19"/>
    <mergeCell ref="C28:C31"/>
    <mergeCell ref="D28:D31"/>
    <mergeCell ref="B32:B35"/>
    <mergeCell ref="C32:C35"/>
    <mergeCell ref="D32:D35"/>
    <mergeCell ref="D20:D23"/>
  </mergeCells>
  <pageMargins left="0.23622047244094491" right="0.23622047244094491" top="0.55118110236220474" bottom="0.19685039370078741" header="0.11811023622047245" footer="0.11811023622047245"/>
  <pageSetup paperSize="9" scale="90" fitToHeight="0" orientation="landscape" verticalDpi="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2026-04-15T01:40:27Z</dcterms:modified>
</cp:coreProperties>
</file>