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l.arefeva\Desktop\КЭР\Программы\Отчеты\2025\8 Совершенствование муниципального регулирования ОТЧЕТ 2025\"/>
    </mc:Choice>
  </mc:AlternateContent>
  <xr:revisionPtr revIDLastSave="0" documentId="13_ncr:1_{69A13166-B4CF-4BB3-BF06-E94E9645C02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ресур. обесп." sheetId="2" r:id="rId1"/>
  </sheets>
  <definedNames>
    <definedName name="_xlnm.Print_Titles" localSheetId="0">'ресур. обесп.'!$6:$7</definedName>
    <definedName name="_xlnm.Print_Area" localSheetId="0">'ресур. обесп.'!$A$1:$K$138</definedName>
  </definedNames>
  <calcPr calcId="191029" iterate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14" i="2" l="1"/>
  <c r="L44" i="2" l="1"/>
  <c r="L123" i="2"/>
  <c r="L134" i="2"/>
  <c r="L135" i="2"/>
  <c r="L133" i="2"/>
  <c r="L130" i="2"/>
  <c r="L131" i="2"/>
  <c r="L132" i="2"/>
  <c r="L129" i="2"/>
  <c r="L128" i="2"/>
  <c r="L122" i="2"/>
  <c r="L121" i="2"/>
  <c r="L106" i="2"/>
  <c r="L107" i="2"/>
  <c r="L105" i="2"/>
  <c r="E40" i="2"/>
  <c r="F40" i="2"/>
  <c r="F41" i="2"/>
  <c r="E41" i="2"/>
  <c r="E73" i="2"/>
  <c r="G76" i="2"/>
  <c r="F73" i="2"/>
  <c r="L74" i="2"/>
  <c r="L67" i="2"/>
  <c r="L68" i="2"/>
  <c r="L66" i="2"/>
  <c r="L62" i="2"/>
  <c r="L61" i="2"/>
  <c r="L52" i="2"/>
  <c r="G47" i="2"/>
  <c r="L46" i="2"/>
  <c r="L45" i="2"/>
  <c r="F112" i="2"/>
  <c r="G113" i="2"/>
  <c r="L125" i="2"/>
  <c r="L99" i="2"/>
  <c r="L72" i="2"/>
  <c r="L64" i="2"/>
  <c r="L65" i="2"/>
  <c r="F101" i="2"/>
  <c r="G95" i="2"/>
  <c r="G136" i="2"/>
  <c r="G133" i="2"/>
  <c r="G134" i="2"/>
  <c r="G135" i="2"/>
  <c r="G132" i="2"/>
  <c r="G127" i="2"/>
  <c r="G128" i="2"/>
  <c r="G129" i="2"/>
  <c r="G126" i="2"/>
  <c r="G122" i="2"/>
  <c r="G123" i="2"/>
  <c r="G114" i="2"/>
  <c r="G115" i="2"/>
  <c r="G118" i="2"/>
  <c r="G119" i="2"/>
  <c r="G121" i="2"/>
  <c r="G105" i="2"/>
  <c r="G106" i="2"/>
  <c r="G107" i="2"/>
  <c r="G109" i="2"/>
  <c r="G111" i="2"/>
  <c r="G96" i="2"/>
  <c r="G97" i="2"/>
  <c r="G98" i="2"/>
  <c r="G99" i="2"/>
  <c r="G77" i="2"/>
  <c r="G78" i="2"/>
  <c r="G64" i="2"/>
  <c r="G65" i="2"/>
  <c r="G66" i="2"/>
  <c r="G67" i="2"/>
  <c r="G68" i="2"/>
  <c r="G69" i="2"/>
  <c r="G70" i="2"/>
  <c r="G71" i="2"/>
  <c r="G72" i="2"/>
  <c r="G74" i="2"/>
  <c r="G75" i="2"/>
  <c r="G61" i="2"/>
  <c r="G62" i="2"/>
  <c r="G53" i="2"/>
  <c r="G54" i="2"/>
  <c r="G56" i="2"/>
  <c r="G57" i="2"/>
  <c r="G58" i="2"/>
  <c r="G59" i="2"/>
  <c r="G44" i="2"/>
  <c r="G45" i="2"/>
  <c r="G46" i="2"/>
  <c r="G48" i="2"/>
  <c r="G49" i="2"/>
  <c r="G50" i="2"/>
  <c r="G52" i="2"/>
  <c r="G43" i="2"/>
  <c r="G19" i="2"/>
  <c r="G12" i="2"/>
  <c r="E101" i="2" l="1"/>
  <c r="G101" i="2" s="1"/>
  <c r="E94" i="2"/>
  <c r="F63" i="2"/>
  <c r="E63" i="2"/>
  <c r="G63" i="2" l="1"/>
  <c r="G41" i="2"/>
  <c r="E55" i="2"/>
  <c r="G55" i="2" s="1"/>
  <c r="F42" i="2" l="1"/>
  <c r="G73" i="2"/>
  <c r="F94" i="2"/>
  <c r="G94" i="2" l="1"/>
  <c r="E103" i="2"/>
  <c r="G40" i="2" l="1"/>
  <c r="F39" i="2" l="1"/>
  <c r="E39" i="2"/>
  <c r="E60" i="2"/>
  <c r="E36" i="2" s="1"/>
  <c r="F81" i="2"/>
  <c r="E81" i="2"/>
  <c r="G130" i="2"/>
  <c r="E35" i="2" l="1"/>
  <c r="E10" i="2"/>
  <c r="F10" i="2"/>
  <c r="E120" i="2" l="1"/>
  <c r="F116" i="2"/>
  <c r="E11" i="2" l="1"/>
  <c r="E116" i="2" l="1"/>
  <c r="G116" i="2" s="1"/>
  <c r="F60" i="2" l="1"/>
  <c r="G60" i="2" s="1"/>
  <c r="E104" i="2"/>
  <c r="E112" i="2"/>
  <c r="G112" i="2" s="1"/>
  <c r="F36" i="2" l="1"/>
  <c r="F35" i="2" l="1"/>
  <c r="G35" i="2" s="1"/>
  <c r="G36" i="2"/>
  <c r="F108" i="2"/>
  <c r="F104" i="2"/>
  <c r="G104" i="2" s="1"/>
  <c r="F120" i="2" l="1"/>
  <c r="G120" i="2" s="1"/>
  <c r="F102" i="2" l="1"/>
  <c r="E102" i="2"/>
  <c r="E100" i="2" s="1"/>
  <c r="E80" i="2" l="1"/>
  <c r="E9" i="2" s="1"/>
  <c r="E8" i="2" s="1"/>
  <c r="G102" i="2"/>
  <c r="F38" i="2"/>
  <c r="E38" i="2"/>
  <c r="L38" i="2" l="1"/>
  <c r="G38" i="2"/>
  <c r="E79" i="2"/>
  <c r="E51" i="2"/>
  <c r="G51" i="2" s="1"/>
  <c r="F103" i="2" l="1"/>
  <c r="F100" i="2" l="1"/>
  <c r="F80" i="2" s="1"/>
  <c r="F79" i="2" s="1"/>
  <c r="G79" i="2" s="1"/>
  <c r="G103" i="2"/>
  <c r="E108" i="2"/>
  <c r="G108" i="2" s="1"/>
  <c r="F11" i="2"/>
  <c r="G11" i="2" s="1"/>
  <c r="G100" i="2" l="1"/>
  <c r="G80" i="2"/>
  <c r="F9" i="2"/>
  <c r="E37" i="2"/>
  <c r="G9" i="2" l="1"/>
  <c r="F8" i="2"/>
  <c r="F37" i="2"/>
  <c r="E34" i="2"/>
  <c r="G37" i="2" l="1"/>
  <c r="L37" i="2"/>
  <c r="G8" i="2"/>
  <c r="F34" i="2"/>
  <c r="G34" i="2" s="1"/>
</calcChain>
</file>

<file path=xl/sharedStrings.xml><?xml version="1.0" encoding="utf-8"?>
<sst xmlns="http://schemas.openxmlformats.org/spreadsheetml/2006/main" count="555" uniqueCount="278">
  <si>
    <t>Приложение 2</t>
  </si>
  <si>
    <t>№ п/п</t>
  </si>
  <si>
    <t>3.2</t>
  </si>
  <si>
    <t>3.3</t>
  </si>
  <si>
    <t>3.4</t>
  </si>
  <si>
    <t>4.1</t>
  </si>
  <si>
    <t>4.2</t>
  </si>
  <si>
    <t>4.4</t>
  </si>
  <si>
    <t>4.5</t>
  </si>
  <si>
    <t>4.6</t>
  </si>
  <si>
    <t>4.7</t>
  </si>
  <si>
    <t>4.9</t>
  </si>
  <si>
    <t>да</t>
  </si>
  <si>
    <t>1</t>
  </si>
  <si>
    <t>1.1</t>
  </si>
  <si>
    <t>1.2</t>
  </si>
  <si>
    <t>1.3</t>
  </si>
  <si>
    <t>1.4</t>
  </si>
  <si>
    <t>не менее 89</t>
  </si>
  <si>
    <t>≤0</t>
  </si>
  <si>
    <t>≤0,5</t>
  </si>
  <si>
    <t>не более 100</t>
  </si>
  <si>
    <t>не менее 90</t>
  </si>
  <si>
    <t>2.1</t>
  </si>
  <si>
    <t>2.2</t>
  </si>
  <si>
    <t>2.3</t>
  </si>
  <si>
    <t>2.4</t>
  </si>
  <si>
    <t>2.5</t>
  </si>
  <si>
    <t>нет</t>
  </si>
  <si>
    <t>Источник финансирования</t>
  </si>
  <si>
    <t>Бюджет города</t>
  </si>
  <si>
    <t xml:space="preserve">Основное мероприятие 1.1                              Обеспечение эффективного управления муниципальными финансами, формирования, организации исполнения бюджета города </t>
  </si>
  <si>
    <t>Основное мероприятие 1.2                         Организация работы по наполнению доходами бюджета города</t>
  </si>
  <si>
    <t>Без финансирования</t>
  </si>
  <si>
    <t>Основное мероприя 1.3                                                   Управление муниципальным долгом города Усолье-Сибирское и его обслуживание</t>
  </si>
  <si>
    <t>Комитет по управлению муниципальным имуществом администрации города</t>
  </si>
  <si>
    <t>Мероприятие 3.1.1                                                      Проведение технической инвентаризации и паспортизации объектов муниципального имущества, постановка их на государственный кадастровый учет, регистрация права собственности на объекты муниципального имущества</t>
  </si>
  <si>
    <t>Мероприятие 3.1.5                                                                    Списание и утилизация муниципального имущества</t>
  </si>
  <si>
    <t>Мероприятие 3.1.6                                                               Выявление бесхозяйных объектов на территории города Усолье-Сибирское и проведение мероприятий с целью регистрации муниципального права собственности</t>
  </si>
  <si>
    <t>Мероприятие 3.1.7                                                                            Осуществление общего контроля за результатами финансово-хозяйственной деятельности муниципальных унитарных предприятий, эффективностью и целевым использованием закрепленного за ними на праве хозяйственного ведения муниципального имущества</t>
  </si>
  <si>
    <t>Мероприятие 3.1.8                                                           Проведение анализа и согласование программ деятельности муниципальных унитарных предприятий на очередной финансовый год</t>
  </si>
  <si>
    <t>Основное мероприятие 3.2                                                           Организация процесса управления и распоряжения земельными участками</t>
  </si>
  <si>
    <t>Основное мероприятие 3.3
Выполнение обязательств по владению и пользованию муниципальным имуществом</t>
  </si>
  <si>
    <t>Мероприятие 3.3.1                                                                                                            Содержание временно не эксплуатируемых объектов</t>
  </si>
  <si>
    <t>Основное мероприятие 3.4 
Руководство и управление в сфере установленных функций</t>
  </si>
  <si>
    <t>Мероприятие 3.4.1                                                                        Обеспечение деятельности Комитета по управлению муниципальным имуществом администрации города</t>
  </si>
  <si>
    <t>Мероприятие 3.4.4                                                                        Закупка товаров, работ, услуг для обеспечения деятельности сотрудников комитета по управлению муниципальным имуществом</t>
  </si>
  <si>
    <t>Основное мероприятие 4.1                                                    Повышение эффективности управления экономическим развитием города Усолье-Сибирское</t>
  </si>
  <si>
    <t>Основное мероприятие 4.2                                                                                       Повышение эффективности деятельности по регулированию контрактной системы в сфере муниципальных закупок города Усолье-Сибирское</t>
  </si>
  <si>
    <t>Администрация города Усолье-Сибирское,                          Дума города Усолье-Сибирское,                                          КСП города Усолье-Сибирское</t>
  </si>
  <si>
    <t>Администрация города</t>
  </si>
  <si>
    <t>Дума города</t>
  </si>
  <si>
    <t>КСП</t>
  </si>
  <si>
    <t>Мероприятие 4.4.2
Информационное сопровождение деятельности органов местного самоуправления города в печатных СМИ</t>
  </si>
  <si>
    <t xml:space="preserve">Мероприятие 4.4.4
Информационное сопровождение деятельности органов местного самоуправления города в электронных СМИ (Радио)  </t>
  </si>
  <si>
    <t xml:space="preserve">Основное мероприятие 4.5
Обеспечение деятельности администрации города Усолье-Сибирское </t>
  </si>
  <si>
    <t>Администрация города Усолье-Сибирское</t>
  </si>
  <si>
    <t xml:space="preserve">Мероприятие 4.5.1
Обеспечение функционирования администрации города Усолье-Сибирское
</t>
  </si>
  <si>
    <t xml:space="preserve"> Аппарат администрации города Усолье-Сибирское</t>
  </si>
  <si>
    <t>Наименование показателя объема мероприятия, единица измерения</t>
  </si>
  <si>
    <t>Обоснование причин отклонения (при наличии)</t>
  </si>
  <si>
    <t>3.1.1</t>
  </si>
  <si>
    <t>3.1.2</t>
  </si>
  <si>
    <t>3.1.3</t>
  </si>
  <si>
    <t>3.1.4</t>
  </si>
  <si>
    <t>3.1.5</t>
  </si>
  <si>
    <t>3.1.6</t>
  </si>
  <si>
    <t>3.2.1</t>
  </si>
  <si>
    <t>3.1.7</t>
  </si>
  <si>
    <t>3.2.2</t>
  </si>
  <si>
    <t>3.3.2</t>
  </si>
  <si>
    <t>3.3.3</t>
  </si>
  <si>
    <t>3.3.4</t>
  </si>
  <si>
    <t>3.4.1</t>
  </si>
  <si>
    <t>3.4.2</t>
  </si>
  <si>
    <t>3.4.3</t>
  </si>
  <si>
    <t>4.3.1</t>
  </si>
  <si>
    <t>4.3.2</t>
  </si>
  <si>
    <t>4.4.1</t>
  </si>
  <si>
    <t>4.4.2</t>
  </si>
  <si>
    <t>4.4.3</t>
  </si>
  <si>
    <t>4.4.4</t>
  </si>
  <si>
    <t>4.5.1</t>
  </si>
  <si>
    <t>4.5.2</t>
  </si>
  <si>
    <t>4.5.3</t>
  </si>
  <si>
    <t xml:space="preserve">Мероприятие 4.4.1
Выпуск и распространение газеты "Официальное Усолье"
</t>
  </si>
  <si>
    <t>Основное мероприятие 4.4
Своевременное и достоверное информирование населения города о деятельности органов местного самоуправления муниципального образования "город Усолье-Сибирское"</t>
  </si>
  <si>
    <t>Процент исполнения (гр.6/гр.5*100), %</t>
  </si>
  <si>
    <t>х</t>
  </si>
  <si>
    <t>ГРБС</t>
  </si>
  <si>
    <t>не более 10</t>
  </si>
  <si>
    <t>Основное мероприятие 2.3.                                                                       Повышение эффективности распределения средств бюджета города</t>
  </si>
  <si>
    <t>3.1.9</t>
  </si>
  <si>
    <t>Отдел архитектуры и градостроительства администрации города</t>
  </si>
  <si>
    <t>Основное мероприятие 2.4.                                           Развитие информационной системы управления муниципальными финансами</t>
  </si>
  <si>
    <t>Основное мероприятие 2.5.                                     Повышению эффективности деятельности муниципальных учреждений по предоставлению муниципальных услуг.</t>
  </si>
  <si>
    <t>Отсутсвие необходимости в остатках денежных средств, данный показатель составляет 100% от фактически требуемого объема финансирования</t>
  </si>
  <si>
    <t>Всего</t>
  </si>
  <si>
    <t>Областной бюджет</t>
  </si>
  <si>
    <t>Отдел регулирования контрактной системы в сфере закупок администрации города</t>
  </si>
  <si>
    <t xml:space="preserve">Администрация города Усолье-Сибирское,                                    Дума города Усолье-Сибирское     </t>
  </si>
  <si>
    <t xml:space="preserve">Администрация города Усолье-Сибирское,                                                      Дума города Усолье-Сибирское     </t>
  </si>
  <si>
    <t>Комитет по финансам администрации города Усолье-Сибирское</t>
  </si>
  <si>
    <t xml:space="preserve">Комитет по финансам администрации города Усолье-Сибирское </t>
  </si>
  <si>
    <t>Комитет экономического развития администрации города Усолье-Сибирское</t>
  </si>
  <si>
    <t>к отчету</t>
  </si>
  <si>
    <t>не менее 85</t>
  </si>
  <si>
    <t>Подпрограмма 3 "Обеспечение эффективного управления и распоряжения земельными участками и муниципальным имуществом на территории муниципального образования "город Усолье-Сибирское" на 2019-2024 годы</t>
  </si>
  <si>
    <t>Наименование муниципальной программы, подпрограммы, основного мероприятия, мероприятия, проекта</t>
  </si>
  <si>
    <t>Участники муниципальной программы, участники подпрограммы</t>
  </si>
  <si>
    <t>Основное мероприятие 1.4                         Совершенствование осуществления внутреннего муниципального финансового контроля в сфере бюджетных  правоотношений, контроля за соблюдением законодательства Российской Федерации и иных нормативных правовых актов о контрактной системе в сфере закупок товаров, работ, услуг для обеспечения муниципальных нужд на территории города Усолье-Сибирское</t>
  </si>
  <si>
    <t>Комитет по финансам администрации города Усолье-Сибирское, отдел внутреннего муниципального финансового контроля и контроля в сфере закупок администрации города Усолье-Сибирское</t>
  </si>
  <si>
    <t>Основное мероприятие 2.1 Обеспечение сбалансированности и устойчивости бюджета города</t>
  </si>
  <si>
    <t>ГРБС, отраслевые  (функциональные) органы администрации    города Усолье-Сибирское; комитет экономического развития администрации    города Усолье-Сибирское</t>
  </si>
  <si>
    <t>ГРБС, отраслевые  (функциональные) органы администрации    города Усолье-Сибирское</t>
  </si>
  <si>
    <t>Основное мероприятие 3.1                                                               Организация процесса управления и распоряжения муниципальным имуществом</t>
  </si>
  <si>
    <t>Мероприятие 3.1.2                                                            Проведение рыночной оценки приватизируемого или предоставляемого в аренду муниципального имущества</t>
  </si>
  <si>
    <t>Мероприятие 3.1.4                                                               Размещение информационных сообщений в СМИ</t>
  </si>
  <si>
    <t>Мероприятие 3.1.9                                               Подготовка актов об отсутствии объектов недвижимости на земельном участке</t>
  </si>
  <si>
    <t>3.1.8</t>
  </si>
  <si>
    <t>Мероприятие 3.1.10                                              Проведение мероприятий по приведению жилых помещений к установленным санитарным и техническим нормам</t>
  </si>
  <si>
    <t>Мероприятие 3.2.2                                                                       Проведение рыночной оценки приватизируемых или предоставляемых в аренду земельных участков</t>
  </si>
  <si>
    <t>Комитет по управлению муниципальным имуществом администрации города,                                                                       МКУ "Городское управление капитального строительства"</t>
  </si>
  <si>
    <t>МКУ "Городское управление капитального строительства"</t>
  </si>
  <si>
    <t>Мероприятие 3.3.3                                                                                       Содержание гидротехнических сооружений КОС 1, 2, водозабор "Ангара"</t>
  </si>
  <si>
    <t>Мероприятие 3.3.4                                                                                       Проектно-сметная документация по ремонту здания для размещения кабинета врача</t>
  </si>
  <si>
    <t>3.3.5</t>
  </si>
  <si>
    <t>Мероприятие 4.3.1                                                                 Разработка документов территориального планирования муниципального образования "город Усолье-Сибирское"</t>
  </si>
  <si>
    <t xml:space="preserve">Администрация города Усолье-Сибирское                                     Дума города Усолье-Сибирское     </t>
  </si>
  <si>
    <t>Мероприятие 3.1.11                                              Организация доставки имущества (трамваев)</t>
  </si>
  <si>
    <t>Мероприятие 3.4.2                                                                         Услуги по сопровождению программного обеспечения</t>
  </si>
  <si>
    <t>МКУ "Централизованная бухгалтерия города Усолье-Сибирское"</t>
  </si>
  <si>
    <t>Основное мероприятие 4.10. Содержание МКУ "Городское управление капитального строительства"</t>
  </si>
  <si>
    <t>Мероприятие 3.1.14 Разработка проектов по демонтажу аварийных объектов</t>
  </si>
  <si>
    <t>Отдел по благоустройству и экологии комитета по городскому хозяйству администрации города</t>
  </si>
  <si>
    <t>Основое мероприятие 4.17 Организация регулярных перевозок пассажиров и багажа наземным транспортом по регулярным тарифам в границах города Усолье-Сибирское</t>
  </si>
  <si>
    <t>Мероприятие 4.3.7 Разработка проектной документации по объекту "Концепция благоустройства ул.Интернациональной "Город из трамвайного окна" в г.Усолье-Сибирское</t>
  </si>
  <si>
    <t>не менее 80</t>
  </si>
  <si>
    <t xml:space="preserve">да </t>
  </si>
  <si>
    <t>4.8</t>
  </si>
  <si>
    <t>4.3</t>
  </si>
  <si>
    <t>Онсовное мерлприятие 4.3 Повышение эффективности использования городских территорий и территориальных резервов для осуществления градостроительной деятельности Усолье-Сибисркое</t>
  </si>
  <si>
    <t>Целевой показатель 16.                  Индекс качества предоставления муниципальных услуг (баллы)</t>
  </si>
  <si>
    <t>4.10</t>
  </si>
  <si>
    <t>4.11</t>
  </si>
  <si>
    <t>Основное мероприятие 4.20 Мероприятие по вручению знака за педагогическую доблесть</t>
  </si>
  <si>
    <t>дума города Усолье-Сибирское</t>
  </si>
  <si>
    <t>Основное мероприятие 4.16 Поощрение муниципальных управленческих команд</t>
  </si>
  <si>
    <t>Администрация города Усолье-Сибирское, Комитет по управлению муниципальным имуществом администрации города Усолье-Сибирское, Комитет по финансам администрации города Усолье-Сибирское , Комитет по городскому хозяйству администрации города Усолье-Сибирское, Отдел спорта и молодежной политики управления по социально-культурным вопросам администрации города Усолье-Сибирское, Отдел образованияуправления по социально-культурным вопросам города Усолье-Сибирское ,Отдел культуры управления по социально-культурным вопросам администрации города Усолье-Сибирское</t>
  </si>
  <si>
    <t>Основное мероприятие 4.8 Организация и проведение конкурса "Общественное признание"</t>
  </si>
  <si>
    <t>Дума города Усолье-Сибирское</t>
  </si>
  <si>
    <t>всего</t>
  </si>
  <si>
    <t>Мероприятие 4.3.6.                                                                                        Разработка документации для участия во Всероссийском конкурсе лучших проектов создания комфортной среды в категории "малые города"</t>
  </si>
  <si>
    <t>Мероприятие 4.3.3.                                                                                       Актуализация/разработка комплексной системы организации дорожного движения, комплексной схемы организации транспортного обслуживания, программы комплексного развития транспортной инфраструктуры, проекта "Организация дорожного движения на автомобильных дорогах местного значения" муниципального образования "город Усолье-Сибирское"</t>
  </si>
  <si>
    <t xml:space="preserve">Мероприятие 4.3.2.                                                                                       Актуализация/разработка программы комплексного развития коммунальной инфраструктуры муниципального образования «город Усолье-Сибирское» </t>
  </si>
  <si>
    <t>Отдел по благоустройству и экологии комитета по городскому хозяйству  администрации города</t>
  </si>
  <si>
    <t>Отдел по жизнеобеспечению комитета по городскому хозяйству администрации города</t>
  </si>
  <si>
    <t>Мероприятие 3.3.11. Ремонт крыльца здания Совета ветеранов, г.Усолье-Сибирское, Молотовая,92.</t>
  </si>
  <si>
    <t xml:space="preserve">Мероприятие  3.2.1.                                                              Обеспечение полноты зарегистрированных прав муниципального образования  "город Усолье-Сибирское" на земельные участки, расположенные на территории муниципального образования "город Усолье-Сибирское", государственная собственность на которые не разграничена, земельные участки под объектами                                                       </t>
  </si>
  <si>
    <t>Мероприятие 3.1.17. Приобретение подвижного состава пассажирского транспорта общего пользования</t>
  </si>
  <si>
    <t>Основное мероприятие 4.7. Накопление, восполнение резерва материальных ресурсов города Усолье-Сибирское</t>
  </si>
  <si>
    <t>≥2,0</t>
  </si>
  <si>
    <t>Мероприятие 4.4.3
Информационное сопровождение деятельности органов местного самоуправления города в электронных СМИ (ТВ)  и (или) социальных сетях, видеохостингах и госпабликах</t>
  </si>
  <si>
    <t>Целевой показатель 26.
Число граждан, получивших знак за педагогическую доблесть.</t>
  </si>
  <si>
    <t>4.3.5</t>
  </si>
  <si>
    <t>4.12</t>
  </si>
  <si>
    <t>4.13</t>
  </si>
  <si>
    <t>4.14</t>
  </si>
  <si>
    <t>Мероприятие 3.1.3.                                                                Нотариальное удостоверение подлинности документов, оплата государственной пошлины, возмещение расходов на уведомление кредиторов по делам о банкротстве</t>
  </si>
  <si>
    <t>Мероприятие 3.1.18. Приобретение специализированной техники</t>
  </si>
  <si>
    <t>Мероприятие 3.1.19. Приобретение объектов недвижимого имущества в собственность муниципального образования "город Усолье-Сибирское"</t>
  </si>
  <si>
    <t>-</t>
  </si>
  <si>
    <t>Мероприятие 3.3.2                                                                                       Исполнение обязательств при владении и пользовании муниципальным имуществом (ОСАГО, налоги, пени, штрафы)</t>
  </si>
  <si>
    <t>Мероприятие 3.4.5. Проведение аудита бухгалтерской (финансовой) отчетности муниципальных унитарных предприятий</t>
  </si>
  <si>
    <t>Мероприятие 4.4.6. Информационное сопровождение деятельности органов местного самоуправления в электронных СМИ (сетевые издания)</t>
  </si>
  <si>
    <t>Основное мероприятие 4.18 Содержание комитета по городскому хозяйству администрации города</t>
  </si>
  <si>
    <t>Основное мероприятие 4.23. Организация и проведение конкурса "Моя усольская семья"</t>
  </si>
  <si>
    <t>Основное мероприятие 4.11. Содержание МКУ "Централизованная бухгалтерия города Усолье-Сибирское"</t>
  </si>
  <si>
    <t>3.3.1</t>
  </si>
  <si>
    <t>3.4.4</t>
  </si>
  <si>
    <t>4.4.5</t>
  </si>
  <si>
    <t>3.1</t>
  </si>
  <si>
    <t>Мэр города Усолье-Сибирское</t>
  </si>
  <si>
    <t>М.В. Торопкин</t>
  </si>
  <si>
    <t>Мероприятие 4.5.2
Обеспечение бесперебойной работы автоматизированных рабочих мест администрации города Усолье-Сибирское</t>
  </si>
  <si>
    <t>ГРБС, отраслевые  (функциональные) органы администрации города Усолье-Сибирское</t>
  </si>
  <si>
    <t>Мероприятие 4.5.3
Информационно-статистические услуги</t>
  </si>
  <si>
    <t>Целевой показатель 29.            Количество участников конкурса, занявших призовые места.</t>
  </si>
  <si>
    <t>Основное мероприятие 4.6
Резервный фонд администрации города Усолье-Сибирское</t>
  </si>
  <si>
    <t>В связи с увеличением торговых площадей на территории города Усолье-Сибирское</t>
  </si>
  <si>
    <t>не менее 3</t>
  </si>
  <si>
    <t>Неисполнение связано с отказами нотариусов в оформлении выморочного имущества, а также с тем, что направленные пакеты документов не рассмотрены нотариусом до конца года.</t>
  </si>
  <si>
    <t>Целевой показатель 6.                  Количество приобретенной специализированной техники.</t>
  </si>
  <si>
    <r>
      <rPr>
        <i/>
        <sz val="14"/>
        <color rgb="FFFF0000"/>
        <rFont val="Times New Roman"/>
        <family val="1"/>
        <charset val="204"/>
      </rPr>
      <t xml:space="preserve">Целевой показатель 6.   </t>
    </r>
    <r>
      <rPr>
        <sz val="14"/>
        <color rgb="FFFF0000"/>
        <rFont val="Times New Roman"/>
        <family val="1"/>
        <charset val="204"/>
      </rPr>
      <t xml:space="preserve">                                                     Обеспеченность населения торговыми площадями (кв.м/тыс.чел.)</t>
    </r>
  </si>
  <si>
    <r>
      <rPr>
        <i/>
        <sz val="14"/>
        <color rgb="FFFF0000"/>
        <rFont val="Times New Roman"/>
        <family val="1"/>
        <charset val="204"/>
      </rPr>
      <t>Целевой показатель 11.</t>
    </r>
    <r>
      <rPr>
        <sz val="14"/>
        <color rgb="FFFF0000"/>
        <rFont val="Times New Roman"/>
        <family val="1"/>
        <charset val="204"/>
      </rPr>
      <t xml:space="preserve">                                                        Количество каналов информирования населения о деятельности органов местного самоуправления (ед.)</t>
    </r>
  </si>
  <si>
    <t>Отчет об исполнении мероприятий муниципальной программы города Усолье-Сибирское "Совершенствование муниципального регулирования"на 2019-2027 годы за 2025 год</t>
  </si>
  <si>
    <t>Объем финансирования, предусмотренный на 2025 год, руб.</t>
  </si>
  <si>
    <t>Профинансировано за 2025 год, руб.</t>
  </si>
  <si>
    <t>Плановое значение показателя мероприятия на 2025 год</t>
  </si>
  <si>
    <t>Фактическое значение показателя мероприятия за 2025 год</t>
  </si>
  <si>
    <t xml:space="preserve">Муниципальная программа города Усолье-Сибирское "Совершенствование муниципального регулирования" на 2019-2027 годы </t>
  </si>
  <si>
    <t>Подпрограмма 1 "Управление муниципальными финансами города Усолье-Сибирское" на 2019-2027 годы</t>
  </si>
  <si>
    <t>Подпрограмма 2 "Повышение эффективности бюджетных расходов города Усолье-Сибирское" на 2019-2027 годы</t>
  </si>
  <si>
    <t>Подпрограмма 3 "Обеспечение эффективного управления и распоряжения земельными участками и муниципальным имуществом на территории муниципального образования "город Усолье-Сибирское" на 2019-2027 годы</t>
  </si>
  <si>
    <t>Подпрограмма 4 "Совершенствование муниципального управления города Усолье-Сибирское" на 2019-2027 годы</t>
  </si>
  <si>
    <t xml:space="preserve">Мероприятие 3.3.12 Переустройство, перепланировка и ремонт нежилого помещения по адресу: г. Усолье-Сибирское, ул. Молотовая, д.80А                                                                                       </t>
  </si>
  <si>
    <t>Мероприятие 3.4.3 
Повышение квалификации сотрудников комитета по управления муниципальныи имуществом, проведение специальной оценки условий труда</t>
  </si>
  <si>
    <t>3.4.5</t>
  </si>
  <si>
    <r>
      <rPr>
        <i/>
        <sz val="14"/>
        <rFont val="Times New Roman"/>
        <family val="1"/>
        <charset val="204"/>
      </rPr>
      <t xml:space="preserve">Целевой показатель 1.   </t>
    </r>
    <r>
      <rPr>
        <sz val="14"/>
        <rFont val="Times New Roman"/>
        <family val="1"/>
        <charset val="204"/>
      </rPr>
      <t xml:space="preserve">                                                      Наличие нормативных правовых актов о разработке, формировании и оценке эффективности реализации муниципальных программ (1 – наличие/ 0 – отсутствие) (ед.)</t>
    </r>
  </si>
  <si>
    <r>
      <rPr>
        <i/>
        <sz val="14"/>
        <rFont val="Times New Roman"/>
        <family val="1"/>
        <charset val="204"/>
      </rPr>
      <t xml:space="preserve">Целевой показатель 2.   </t>
    </r>
    <r>
      <rPr>
        <sz val="14"/>
        <rFont val="Times New Roman"/>
        <family val="1"/>
        <charset val="204"/>
      </rPr>
      <t xml:space="preserve">                                                      Наличие согласованного министерством экономического развития Иркутской области прогноза социально-экономического развития муниципального образования «город Усолье-Сибирское» (1 – наличие/ 0 – отсутствие) (ед.)</t>
    </r>
  </si>
  <si>
    <r>
      <rPr>
        <i/>
        <sz val="14"/>
        <rFont val="Times New Roman"/>
        <family val="1"/>
        <charset val="204"/>
      </rPr>
      <t xml:space="preserve">Целевой показатель 3.   </t>
    </r>
    <r>
      <rPr>
        <sz val="14"/>
        <rFont val="Times New Roman"/>
        <family val="1"/>
        <charset val="204"/>
      </rPr>
      <t xml:space="preserve">                                                     Количество предоставленных консультаций отделом потребительского рынка и предпринимательства гражданам по вопросам развития малого и среднего предпринимательства (ед.)</t>
    </r>
  </si>
  <si>
    <r>
      <rPr>
        <i/>
        <sz val="14"/>
        <rFont val="Times New Roman"/>
        <family val="1"/>
        <charset val="204"/>
      </rPr>
      <t xml:space="preserve">Целевой показатель 4.   </t>
    </r>
    <r>
      <rPr>
        <sz val="14"/>
        <rFont val="Times New Roman"/>
        <family val="1"/>
        <charset val="204"/>
      </rPr>
      <t xml:space="preserve">                                                      Количество организаций, вовлеченных в социально-экономическое сотрудничество между администрацией города и хозяйствующими субъектами малого и среднего предпринимательства города Усолье-Сибирское (ед.)</t>
    </r>
  </si>
  <si>
    <r>
      <rPr>
        <i/>
        <sz val="14"/>
        <rFont val="Times New Roman"/>
        <family val="1"/>
        <charset val="204"/>
      </rPr>
      <t xml:space="preserve">Целевой показатель 5.   </t>
    </r>
    <r>
      <rPr>
        <sz val="14"/>
        <rFont val="Times New Roman"/>
        <family val="1"/>
        <charset val="204"/>
      </rPr>
      <t xml:space="preserve">                                                     Удельный вес проведенных проверок по соблюдению трудового законодательства и иных нормативных правовых актов, содержащих нормы трудового права, в организациях, подведомственных органам местного самоуправления муниципального образования «город Усолье-Сибирское» в количестве плановых проверок (%)</t>
    </r>
  </si>
  <si>
    <t>≥4,0</t>
  </si>
  <si>
    <t>≥50</t>
  </si>
  <si>
    <r>
      <rPr>
        <i/>
        <sz val="14"/>
        <rFont val="Times New Roman"/>
        <family val="1"/>
        <charset val="204"/>
      </rPr>
      <t xml:space="preserve">Целевой показатель 12.   </t>
    </r>
    <r>
      <rPr>
        <sz val="14"/>
        <rFont val="Times New Roman"/>
        <family val="1"/>
        <charset val="204"/>
      </rPr>
      <t xml:space="preserve">                                                      Выпуск и распространение газеты «Официальное Усолье» (выпуск)</t>
    </r>
  </si>
  <si>
    <r>
      <rPr>
        <i/>
        <sz val="14"/>
        <rFont val="Times New Roman"/>
        <family val="1"/>
        <charset val="204"/>
      </rPr>
      <t>Целевой показатель 13.</t>
    </r>
    <r>
      <rPr>
        <sz val="14"/>
        <rFont val="Times New Roman"/>
        <family val="1"/>
        <charset val="204"/>
      </rPr>
      <t xml:space="preserve">                                                        Объем печатной площади для публикации материалов о деятельности органов местного самоуправления города в печатном СМИ (кв.см)</t>
    </r>
  </si>
  <si>
    <r>
      <rPr>
        <i/>
        <sz val="14"/>
        <rFont val="Times New Roman"/>
        <family val="1"/>
        <charset val="204"/>
      </rPr>
      <t xml:space="preserve">Целевой показатель 14.   </t>
    </r>
    <r>
      <rPr>
        <sz val="14"/>
        <rFont val="Times New Roman"/>
        <family val="1"/>
        <charset val="204"/>
      </rPr>
      <t xml:space="preserve">                                                     Количество информационных продуктов для информирования о деятельности органов местного самоуправления в электронных СМИ (ТВ) и (или) социальных сетях, видеохостингах и госпабликах</t>
    </r>
  </si>
  <si>
    <r>
      <rPr>
        <i/>
        <sz val="14"/>
        <rFont val="Times New Roman"/>
        <family val="1"/>
        <charset val="204"/>
      </rPr>
      <t xml:space="preserve">Целевой показатель 15. </t>
    </r>
    <r>
      <rPr>
        <sz val="14"/>
        <rFont val="Times New Roman"/>
        <family val="1"/>
        <charset val="204"/>
      </rPr>
      <t xml:space="preserve">                                                       Количество информационных продуктов для информирования о деятельности органов местного самоуправления в эфире радиовещания (информационный продукт)</t>
    </r>
  </si>
  <si>
    <r>
      <rPr>
        <i/>
        <sz val="14"/>
        <rFont val="Times New Roman"/>
        <family val="1"/>
        <charset val="204"/>
      </rPr>
      <t xml:space="preserve">Целевой показатель 16. </t>
    </r>
    <r>
      <rPr>
        <sz val="14"/>
        <rFont val="Times New Roman"/>
        <family val="1"/>
        <charset val="204"/>
      </rPr>
      <t xml:space="preserve">                                               Индекс качества предоставления муниципальных услуг, (баллы)</t>
    </r>
  </si>
  <si>
    <t>Основное мероприятие 4.24. Содержание МКУ "Чистый город"</t>
  </si>
  <si>
    <t>МКУ "Чистый город"</t>
  </si>
  <si>
    <t>не менее 4</t>
  </si>
  <si>
    <r>
      <rPr>
        <i/>
        <sz val="14"/>
        <rFont val="Times New Roman"/>
        <family val="1"/>
        <charset val="204"/>
      </rPr>
      <t xml:space="preserve">Целевой показатель 11.     </t>
    </r>
    <r>
      <rPr>
        <sz val="14"/>
        <rFont val="Times New Roman"/>
        <family val="1"/>
        <charset val="204"/>
      </rPr>
      <t xml:space="preserve">                                                   Количество каналов информирования населения о деятельности органов местного самоуправления (ед.)</t>
    </r>
  </si>
  <si>
    <r>
      <rPr>
        <i/>
        <sz val="14"/>
        <rFont val="Times New Roman"/>
        <family val="1"/>
        <charset val="204"/>
      </rPr>
      <t xml:space="preserve">Целевой показатель 1.   </t>
    </r>
    <r>
      <rPr>
        <sz val="14"/>
        <rFont val="Times New Roman"/>
        <family val="1"/>
        <charset val="204"/>
      </rPr>
      <t xml:space="preserve">                                                      Наличие нормативных правовых актов по организации составления проекта бюджета города (1 – наличие/ 0 – отсутствие) (ед.)</t>
    </r>
  </si>
  <si>
    <r>
      <rPr>
        <i/>
        <sz val="14"/>
        <rFont val="Times New Roman"/>
        <family val="1"/>
        <charset val="204"/>
      </rPr>
      <t xml:space="preserve">Целевой показатель 2.   </t>
    </r>
    <r>
      <rPr>
        <sz val="14"/>
        <rFont val="Times New Roman"/>
        <family val="1"/>
        <charset val="204"/>
      </rPr>
      <t xml:space="preserve">                                                        Привлечение средств в бюджет города через обеспечение участия муниципалитета в реализации федеральных и областных целевых программ (да/нет) </t>
    </r>
  </si>
  <si>
    <r>
      <rPr>
        <i/>
        <sz val="14"/>
        <rFont val="Times New Roman"/>
        <family val="1"/>
        <charset val="204"/>
      </rPr>
      <t xml:space="preserve">Целевой показатель 3.   </t>
    </r>
    <r>
      <rPr>
        <sz val="14"/>
        <rFont val="Times New Roman"/>
        <family val="1"/>
        <charset val="204"/>
      </rPr>
      <t xml:space="preserve">                                                      Отношение прироста расходов бюджета города в отчетном финансовом году, не обеспеченных соответствующим приростом доходов бюджета города, к объему расходов бюджета города (коэфф.)</t>
    </r>
  </si>
  <si>
    <r>
      <rPr>
        <i/>
        <sz val="14"/>
        <rFont val="Times New Roman"/>
        <family val="1"/>
        <charset val="204"/>
      </rPr>
      <t xml:space="preserve">Целевой показатель 4.   </t>
    </r>
    <r>
      <rPr>
        <sz val="14"/>
        <rFont val="Times New Roman"/>
        <family val="1"/>
        <charset val="204"/>
      </rPr>
      <t xml:space="preserve">                                                       Отношение объема просроченной кредиторской задолженности к расходам бюджета города (%)</t>
    </r>
  </si>
  <si>
    <r>
      <rPr>
        <i/>
        <sz val="14"/>
        <rFont val="Times New Roman"/>
        <family val="1"/>
        <charset val="204"/>
      </rPr>
      <t xml:space="preserve">Целевой показатель 5.   </t>
    </r>
    <r>
      <rPr>
        <sz val="14"/>
        <rFont val="Times New Roman"/>
        <family val="1"/>
        <charset val="204"/>
      </rPr>
      <t xml:space="preserve">                                                      Проведение публичных слушаний по проекту бюджета города и годовому отчету об исполнении бюджета города в соответствии с установленным порядком (1 – наличие, 0 – отсутствие) (ед.)</t>
    </r>
  </si>
  <si>
    <r>
      <rPr>
        <i/>
        <sz val="14"/>
        <rFont val="Times New Roman"/>
        <family val="1"/>
        <charset val="204"/>
      </rPr>
      <t xml:space="preserve">Целевой показатель 6.   </t>
    </r>
    <r>
      <rPr>
        <sz val="14"/>
        <rFont val="Times New Roman"/>
        <family val="1"/>
        <charset val="204"/>
      </rPr>
      <t xml:space="preserve">                                                      Своевременное предоставление бюджетной (бухгалтерской) отчетности в Министерство финансов Иркутской области (коэфф.)</t>
    </r>
  </si>
  <si>
    <r>
      <rPr>
        <i/>
        <sz val="14"/>
        <rFont val="Times New Roman"/>
        <family val="1"/>
        <charset val="204"/>
      </rPr>
      <t xml:space="preserve">Целевой показатель 7.   </t>
    </r>
    <r>
      <rPr>
        <sz val="14"/>
        <rFont val="Times New Roman"/>
        <family val="1"/>
        <charset val="204"/>
      </rPr>
      <t xml:space="preserve">                                                      Исполнение бюджета города по доходам без учета безвозмездных поступлений к утвержденному уровню (%)</t>
    </r>
  </si>
  <si>
    <r>
      <rPr>
        <i/>
        <sz val="14"/>
        <rFont val="Times New Roman"/>
        <family val="1"/>
        <charset val="204"/>
      </rPr>
      <t xml:space="preserve">Целевой показатель 8.   </t>
    </r>
    <r>
      <rPr>
        <sz val="14"/>
        <rFont val="Times New Roman"/>
        <family val="1"/>
        <charset val="204"/>
      </rPr>
      <t xml:space="preserve">                                                      Отношение объема муниципального долга к доходам бюджета без учета безвозмездных поступлений (%)</t>
    </r>
  </si>
  <si>
    <r>
      <rPr>
        <i/>
        <sz val="14"/>
        <rFont val="Times New Roman"/>
        <family val="1"/>
        <charset val="204"/>
      </rPr>
      <t xml:space="preserve">Целевой показатель 9.   </t>
    </r>
    <r>
      <rPr>
        <sz val="14"/>
        <rFont val="Times New Roman"/>
        <family val="1"/>
        <charset val="204"/>
      </rPr>
      <t xml:space="preserve">                                                      Отсутствие просроченной задолженности по долговым обязательствам города Усолье-Сибирское (1 – отсутствие, 0 – наличие) (ед.)</t>
    </r>
  </si>
  <si>
    <r>
      <rPr>
        <i/>
        <sz val="14"/>
        <rFont val="Times New Roman"/>
        <family val="1"/>
        <charset val="204"/>
      </rPr>
      <t xml:space="preserve">Целевой показатель 10.   </t>
    </r>
    <r>
      <rPr>
        <sz val="14"/>
        <rFont val="Times New Roman"/>
        <family val="1"/>
        <charset val="204"/>
      </rPr>
      <t xml:space="preserve">                                                      Удельный вес контрольных мероприятий (проверок), проведенных с нарушением сроков (%)</t>
    </r>
  </si>
  <si>
    <r>
      <rPr>
        <i/>
        <sz val="14"/>
        <rFont val="Times New Roman"/>
        <family val="1"/>
        <charset val="204"/>
      </rPr>
      <t xml:space="preserve">Целевой показатель 11.   </t>
    </r>
    <r>
      <rPr>
        <sz val="14"/>
        <rFont val="Times New Roman"/>
        <family val="1"/>
        <charset val="204"/>
      </rPr>
      <t xml:space="preserve">                                                      Доля исполненных представлений о ненадлежащем исполнении бюджета города (предписаний о нарушении требований бюджетного законодательства) к общему количеству представлений (предписаний), выданных по результатам контрольных мероприятий (%)</t>
    </r>
  </si>
  <si>
    <r>
      <rPr>
        <i/>
        <sz val="14"/>
        <rFont val="Times New Roman"/>
        <family val="1"/>
        <charset val="204"/>
      </rPr>
      <t xml:space="preserve">Целевой показатель 1.   </t>
    </r>
    <r>
      <rPr>
        <sz val="14"/>
        <rFont val="Times New Roman"/>
        <family val="1"/>
        <charset val="204"/>
      </rPr>
      <t xml:space="preserve">                                                     Отношение дефицита бюджета города к доходам без учета объема безвозмездных поступлений (%)</t>
    </r>
  </si>
  <si>
    <r>
      <rPr>
        <i/>
        <sz val="14"/>
        <rFont val="Times New Roman"/>
        <family val="1"/>
        <charset val="204"/>
      </rPr>
      <t xml:space="preserve">Целевой показатель 2.   </t>
    </r>
    <r>
      <rPr>
        <sz val="14"/>
        <rFont val="Times New Roman"/>
        <family val="1"/>
        <charset val="204"/>
      </rPr>
      <t xml:space="preserve">                                                        Рост просроченной кредиторской задолженности (да/нет)</t>
    </r>
  </si>
  <si>
    <r>
      <rPr>
        <i/>
        <sz val="14"/>
        <rFont val="Times New Roman"/>
        <family val="1"/>
        <charset val="204"/>
      </rPr>
      <t xml:space="preserve">Целевой показатель 3.   </t>
    </r>
    <r>
      <rPr>
        <sz val="14"/>
        <rFont val="Times New Roman"/>
        <family val="1"/>
        <charset val="204"/>
      </rPr>
      <t xml:space="preserve">                                                     Отношение объема просроченной кредиторской задолженности муниципальных учреждений к расходам бюджета (%)</t>
    </r>
  </si>
  <si>
    <r>
      <rPr>
        <i/>
        <sz val="14"/>
        <rFont val="Times New Roman"/>
        <family val="1"/>
        <charset val="204"/>
      </rPr>
      <t xml:space="preserve">Целевой показатель 4.   </t>
    </r>
    <r>
      <rPr>
        <sz val="14"/>
        <rFont val="Times New Roman"/>
        <family val="1"/>
        <charset val="204"/>
      </rPr>
      <t xml:space="preserve">                                                       Наличие утвержденной методики прогнозирования поступлений доходов в бюджет города Усолье-Сибирское по главе 908 «Комитет по финансам администрации города Усолье-Сибирское» (да/нет)</t>
    </r>
  </si>
  <si>
    <r>
      <rPr>
        <i/>
        <sz val="14"/>
        <rFont val="Times New Roman"/>
        <family val="1"/>
        <charset val="204"/>
      </rPr>
      <t xml:space="preserve">Целевой показатель 5.   </t>
    </r>
    <r>
      <rPr>
        <sz val="14"/>
        <rFont val="Times New Roman"/>
        <family val="1"/>
        <charset val="204"/>
      </rPr>
      <t xml:space="preserve">                                                      Наличие утвержденной методики прогнозирования поступлений по источникам финансирования дефицита бюджета города Усолье-Сибирское по главе 908 «Комитет по финансам администрации города Усолье-Сибирское» (да/нет)</t>
    </r>
  </si>
  <si>
    <r>
      <rPr>
        <i/>
        <sz val="14"/>
        <rFont val="Times New Roman"/>
        <family val="1"/>
        <charset val="204"/>
      </rPr>
      <t xml:space="preserve">Целевой показатель 6.   </t>
    </r>
    <r>
      <rPr>
        <sz val="14"/>
        <rFont val="Times New Roman"/>
        <family val="1"/>
        <charset val="204"/>
      </rPr>
      <t xml:space="preserve">                                                     Наличие утвержденного порядка и методики планирования бюджетных ассигнований (да/нет)</t>
    </r>
  </si>
  <si>
    <r>
      <rPr>
        <sz val="14"/>
        <rFont val="Times New Roman"/>
        <family val="1"/>
        <charset val="204"/>
      </rPr>
      <t xml:space="preserve">Основное мероприятие 2.2. </t>
    </r>
    <r>
      <rPr>
        <b/>
        <sz val="14"/>
        <rFont val="Times New Roman"/>
        <family val="1"/>
        <charset val="204"/>
      </rPr>
      <t xml:space="preserve">                                            </t>
    </r>
    <r>
      <rPr>
        <sz val="14"/>
        <rFont val="Times New Roman"/>
        <family val="1"/>
        <charset val="204"/>
      </rPr>
      <t>Реализация программно-целевых принципов организации деятельности органов местного самоуправления города Усолье-Сибирское</t>
    </r>
  </si>
  <si>
    <r>
      <rPr>
        <i/>
        <sz val="14"/>
        <rFont val="Times New Roman"/>
        <family val="1"/>
        <charset val="204"/>
      </rPr>
      <t xml:space="preserve">Целевой показатель 7.   </t>
    </r>
    <r>
      <rPr>
        <sz val="14"/>
        <rFont val="Times New Roman"/>
        <family val="1"/>
        <charset val="204"/>
      </rPr>
      <t xml:space="preserve">                                                      Удельный вес расходов бюджета города, формируемых в рамках целевых программ, в общем объеме расходов бюджета города в отчетном финансовом году (%)</t>
    </r>
  </si>
  <si>
    <r>
      <rPr>
        <i/>
        <sz val="14"/>
        <rFont val="Times New Roman"/>
        <family val="1"/>
        <charset val="204"/>
      </rPr>
      <t xml:space="preserve">Целевой показатель 10.   </t>
    </r>
    <r>
      <rPr>
        <sz val="14"/>
        <rFont val="Times New Roman"/>
        <family val="1"/>
        <charset val="204"/>
      </rPr>
      <t xml:space="preserve">                                                     Размещение информации о муниципальных финансах (результатах деятельности органов местного самоуправления, муниципальных учреждений) в средствах массовой информации, на специализированном сайте (да/нет)</t>
    </r>
  </si>
  <si>
    <r>
      <rPr>
        <i/>
        <sz val="14"/>
        <rFont val="Times New Roman"/>
        <family val="1"/>
        <charset val="204"/>
      </rPr>
      <t xml:space="preserve">Целевой показатель 8.   </t>
    </r>
    <r>
      <rPr>
        <sz val="14"/>
        <rFont val="Times New Roman"/>
        <family val="1"/>
        <charset val="204"/>
      </rPr>
      <t xml:space="preserve">                                                     Доля муниципальных учреждений, выполнивших установленные муниципальными заданиями показатели объема и качества муниципальных услуг (%)</t>
    </r>
  </si>
  <si>
    <r>
      <rPr>
        <i/>
        <sz val="14"/>
        <rFont val="Times New Roman"/>
        <family val="1"/>
        <charset val="204"/>
      </rPr>
      <t xml:space="preserve">Целевой показатель 9.   </t>
    </r>
    <r>
      <rPr>
        <sz val="14"/>
        <rFont val="Times New Roman"/>
        <family val="1"/>
        <charset val="204"/>
      </rPr>
      <t xml:space="preserve">                                                      Доля муниципальных услуг, имеющих утвержденные стандарты качества (%)</t>
    </r>
  </si>
  <si>
    <t>культура 83,3    спорт 100 образование 95,0</t>
  </si>
  <si>
    <r>
      <rPr>
        <i/>
        <sz val="14"/>
        <rFont val="Times New Roman"/>
        <family val="1"/>
        <charset val="204"/>
      </rPr>
      <t xml:space="preserve">Целевой показатель 7.   </t>
    </r>
    <r>
      <rPr>
        <sz val="14"/>
        <rFont val="Times New Roman"/>
        <family val="1"/>
        <charset val="204"/>
      </rPr>
      <t xml:space="preserve">                                                     Среднее количество участников закупок товаров, работ, услуг для муниципальных нужд, принявших участие в одной конкурентной процедуре (ед.)</t>
    </r>
  </si>
  <si>
    <r>
      <rPr>
        <i/>
        <sz val="14"/>
        <rFont val="Times New Roman"/>
        <family val="1"/>
        <charset val="204"/>
      </rPr>
      <t xml:space="preserve">Целевой показатель 8.   </t>
    </r>
    <r>
      <rPr>
        <sz val="14"/>
        <rFont val="Times New Roman"/>
        <family val="1"/>
        <charset val="204"/>
      </rPr>
      <t xml:space="preserve">                                                      Средний процент экономии бюджетных средств при определении поставщиков конкурентными способами (%)</t>
    </r>
  </si>
  <si>
    <r>
      <rPr>
        <i/>
        <sz val="14"/>
        <rFont val="Times New Roman"/>
        <family val="1"/>
        <charset val="204"/>
      </rPr>
      <t xml:space="preserve">Целевой показатель 9.   </t>
    </r>
    <r>
      <rPr>
        <sz val="14"/>
        <rFont val="Times New Roman"/>
        <family val="1"/>
        <charset val="204"/>
      </rPr>
      <t xml:space="preserve">                                                     Доля состоявшихся закупок в общем объеме конкурентных процедур (%)</t>
    </r>
  </si>
  <si>
    <r>
      <rPr>
        <i/>
        <sz val="14"/>
        <rFont val="Times New Roman"/>
        <family val="1"/>
        <charset val="204"/>
      </rPr>
      <t xml:space="preserve">Целевой показатель 10.
</t>
    </r>
    <r>
      <rPr>
        <sz val="14"/>
        <rFont val="Times New Roman"/>
        <family val="1"/>
        <charset val="204"/>
      </rPr>
      <t xml:space="preserve">Ввод в эксплуатацию жилых домов за счет всех источников финансирования.
</t>
    </r>
    <r>
      <rPr>
        <i/>
        <sz val="14"/>
        <rFont val="Times New Roman"/>
        <family val="1"/>
        <charset val="204"/>
      </rPr>
      <t xml:space="preserve">
Целевой показатель 21</t>
    </r>
    <r>
      <rPr>
        <sz val="14"/>
        <rFont val="Times New Roman"/>
        <family val="1"/>
        <charset val="204"/>
      </rPr>
      <t>.                                                         
Количество разработанных и актуализированных документов территориального планирования (ед.)</t>
    </r>
  </si>
  <si>
    <t xml:space="preserve">Неисполнение связано с экономией после проведения конкурсных процедур в сумме 6 484,87 руб. </t>
  </si>
  <si>
    <t>Отсутсвие необходимости в остатках денежных средств, исполнение составляет 100% от фактически требуемого объема финансирования</t>
  </si>
  <si>
    <t>Неисполнение связано с экономией после проведения конкурсных процедур в сумме 28 468,87 руб.</t>
  </si>
  <si>
    <t>Неисполнение связано с экономией после проведения конкурсных процедур в сумме 39 545,56 руб.</t>
  </si>
  <si>
    <r>
      <t xml:space="preserve">Неисполнение связано с низкой доходностью бюджета, </t>
    </r>
    <r>
      <rPr>
        <b/>
        <sz val="14"/>
        <color theme="1"/>
        <rFont val="Times New Roman"/>
        <family val="1"/>
        <charset val="204"/>
      </rPr>
      <t>кредиторская задолженность в сумме 96 808,84 руб.</t>
    </r>
    <r>
      <rPr>
        <sz val="14"/>
        <color theme="1"/>
        <rFont val="Times New Roman"/>
        <family val="1"/>
        <charset val="204"/>
      </rPr>
      <t xml:space="preserve"> погашена в январе 2026 года, а также фактически был затрачен меньший объем электроэнергии и тепловой энергии от запланированного показателя </t>
    </r>
  </si>
  <si>
    <t xml:space="preserve">Экономия по заработной плате и начислениям на оплату труда составила 407 019,90 руб.  </t>
  </si>
  <si>
    <t>Экономия в сумме 996,56 руб. в результате конкурсных процедур.</t>
  </si>
  <si>
    <t>Экономия в сумме 5 920,50 руб. сложилась в результате проведения конкурсных процедур.</t>
  </si>
  <si>
    <t>Экономия в сумме 30,00 руб. сложилась в результате проведения конкурсных процедур.</t>
  </si>
  <si>
    <t>По итогам 2025 года бюджет исполнен с профицитом</t>
  </si>
  <si>
    <r>
      <t xml:space="preserve">Экономия в сумме 166 812,18 руб. (обучение, запасные части). Сумма </t>
    </r>
    <r>
      <rPr>
        <b/>
        <sz val="14"/>
        <rFont val="Times New Roman"/>
        <family val="1"/>
        <charset val="204"/>
      </rPr>
      <t xml:space="preserve">кредиторской задолженности: </t>
    </r>
    <r>
      <rPr>
        <sz val="14"/>
        <rFont val="Times New Roman"/>
        <family val="1"/>
        <charset val="204"/>
      </rPr>
      <t xml:space="preserve">предрейсовый осмотр, бензин, коммунальные услуги составила </t>
    </r>
    <r>
      <rPr>
        <b/>
        <sz val="14"/>
        <rFont val="Times New Roman"/>
        <family val="1"/>
        <charset val="204"/>
      </rPr>
      <t>38 008,14</t>
    </r>
    <r>
      <rPr>
        <sz val="14"/>
        <rFont val="Times New Roman"/>
        <family val="1"/>
        <charset val="204"/>
      </rPr>
      <t xml:space="preserve"> руб. Оплата произведена в январе 2026 года.</t>
    </r>
  </si>
  <si>
    <r>
      <t xml:space="preserve">Экономия в сумме 554 331,68  руб. сложилась в связи с отсутствием необходимости использования расходов. Сумма </t>
    </r>
    <r>
      <rPr>
        <b/>
        <sz val="14"/>
        <rFont val="Times New Roman"/>
        <family val="1"/>
        <charset val="204"/>
      </rPr>
      <t>кредиторской задолженности</t>
    </r>
    <r>
      <rPr>
        <sz val="14"/>
        <rFont val="Times New Roman"/>
        <family val="1"/>
        <charset val="204"/>
      </rPr>
      <t xml:space="preserve"> за коммунальные услуги и налоги за 4 квартал 2025 года составила </t>
    </r>
    <r>
      <rPr>
        <b/>
        <sz val="14"/>
        <rFont val="Times New Roman"/>
        <family val="1"/>
        <charset val="204"/>
      </rPr>
      <t>153 925,96</t>
    </r>
    <r>
      <rPr>
        <sz val="14"/>
        <rFont val="Times New Roman"/>
        <family val="1"/>
        <charset val="204"/>
      </rPr>
      <t xml:space="preserve"> руб. Оплата произведена в январе 2026 года.</t>
    </r>
  </si>
  <si>
    <r>
      <rPr>
        <i/>
        <sz val="14"/>
        <rFont val="Times New Roman"/>
        <family val="1"/>
        <charset val="204"/>
      </rPr>
      <t xml:space="preserve">Целевой показатель 17. </t>
    </r>
    <r>
      <rPr>
        <sz val="14"/>
        <rFont val="Times New Roman"/>
        <family val="1"/>
        <charset val="204"/>
      </rPr>
      <t xml:space="preserve">                                               Наличие резервного фонда (да/нет), (ед.)</t>
    </r>
  </si>
  <si>
    <r>
      <rPr>
        <i/>
        <sz val="14"/>
        <rFont val="Times New Roman"/>
        <family val="1"/>
        <charset val="204"/>
      </rPr>
      <t xml:space="preserve">Целевой показатель 18.       </t>
    </r>
    <r>
      <rPr>
        <sz val="14"/>
        <rFont val="Times New Roman"/>
        <family val="1"/>
        <charset val="204"/>
      </rPr>
      <t xml:space="preserve">           Наличие резерва материальных ресурсов (ед.)</t>
    </r>
  </si>
  <si>
    <r>
      <rPr>
        <i/>
        <sz val="14"/>
        <rFont val="Times New Roman"/>
        <family val="1"/>
        <charset val="204"/>
      </rPr>
      <t xml:space="preserve">Целевой показатель 19.    </t>
    </r>
    <r>
      <rPr>
        <sz val="14"/>
        <rFont val="Times New Roman"/>
        <family val="1"/>
        <charset val="204"/>
      </rPr>
      <t xml:space="preserve">                                                                      Число граждан, награжденных по результатам проведенного конкурса "Общественное признание", (чел.)</t>
    </r>
  </si>
  <si>
    <r>
      <rPr>
        <i/>
        <sz val="14"/>
        <rFont val="Times New Roman"/>
        <family val="1"/>
        <charset val="204"/>
      </rPr>
      <t xml:space="preserve">Целевой показатель 16.    </t>
    </r>
    <r>
      <rPr>
        <sz val="14"/>
        <rFont val="Times New Roman"/>
        <family val="1"/>
        <charset val="204"/>
      </rPr>
      <t xml:space="preserve">              
Индекс качества предоставления муниципальных услуг (баллы)</t>
    </r>
  </si>
  <si>
    <r>
      <rPr>
        <i/>
        <sz val="14"/>
        <rFont val="Times New Roman"/>
        <family val="1"/>
        <charset val="204"/>
      </rPr>
      <t xml:space="preserve">Целевой показатель 16. </t>
    </r>
    <r>
      <rPr>
        <sz val="14"/>
        <rFont val="Times New Roman"/>
        <family val="1"/>
        <charset val="204"/>
      </rPr>
      <t xml:space="preserve">
Индекс качества предоставления муниципальных услуг (баллы)</t>
    </r>
  </si>
  <si>
    <r>
      <rPr>
        <i/>
        <sz val="14"/>
        <rFont val="Times New Roman"/>
        <family val="1"/>
        <charset val="204"/>
      </rPr>
      <t>Целевой показатель 25.</t>
    </r>
    <r>
      <rPr>
        <sz val="14"/>
        <rFont val="Times New Roman"/>
        <family val="1"/>
        <charset val="204"/>
      </rPr>
      <t xml:space="preserve">
Наличие заключенных муниципальных контрактов</t>
    </r>
  </si>
  <si>
    <r>
      <rPr>
        <i/>
        <sz val="14"/>
        <rFont val="Times New Roman"/>
        <family val="1"/>
        <charset val="204"/>
      </rPr>
      <t xml:space="preserve">Целевой показатель 16.     </t>
    </r>
    <r>
      <rPr>
        <sz val="14"/>
        <rFont val="Times New Roman"/>
        <family val="1"/>
        <charset val="204"/>
      </rPr>
      <t xml:space="preserve">       
Индекс качества предоставления муниципальных услуг (баллы)</t>
    </r>
  </si>
  <si>
    <r>
      <rPr>
        <i/>
        <sz val="14"/>
        <color theme="1"/>
        <rFont val="Times New Roman"/>
        <family val="1"/>
        <charset val="204"/>
      </rPr>
      <t xml:space="preserve">Целевой показатель 4.   </t>
    </r>
    <r>
      <rPr>
        <sz val="14"/>
        <color theme="1"/>
        <rFont val="Times New Roman"/>
        <family val="1"/>
        <charset val="204"/>
      </rPr>
      <t xml:space="preserve">                                                                       Уровень эффективности реализации муниципальной подпрограммы, (%)</t>
    </r>
  </si>
  <si>
    <r>
      <rPr>
        <i/>
        <sz val="14"/>
        <color theme="1"/>
        <rFont val="Times New Roman"/>
        <family val="1"/>
        <charset val="204"/>
      </rPr>
      <t xml:space="preserve">Целевой показатель 1.     </t>
    </r>
    <r>
      <rPr>
        <sz val="14"/>
        <color theme="1"/>
        <rFont val="Times New Roman"/>
        <family val="1"/>
        <charset val="204"/>
      </rPr>
      <t xml:space="preserve">                                                    Объем доходов бюджета города от использования и продажи муниципального имущества, получения доходов в виде государственной пошлины за выдачу разрешения на установку рекламных конструкций, администратором которых является КУМИ (руб.)</t>
    </r>
  </si>
  <si>
    <r>
      <rPr>
        <i/>
        <sz val="14"/>
        <color theme="1"/>
        <rFont val="Times New Roman"/>
        <family val="1"/>
        <charset val="204"/>
      </rPr>
      <t xml:space="preserve">Целевой показатель 2.         </t>
    </r>
    <r>
      <rPr>
        <sz val="14"/>
        <color theme="1"/>
        <rFont val="Times New Roman"/>
        <family val="1"/>
        <charset val="204"/>
      </rPr>
      <t xml:space="preserve">                                                                                          Объем неналоговых доходов бюджета города от аренды и продажи земельных учатсков, администратором которых является КУМИ (руб.)</t>
    </r>
  </si>
  <si>
    <r>
      <rPr>
        <i/>
        <sz val="14"/>
        <color theme="1"/>
        <rFont val="Times New Roman"/>
        <family val="1"/>
        <charset val="204"/>
      </rPr>
      <t xml:space="preserve">Целевой показатель 3.  </t>
    </r>
    <r>
      <rPr>
        <sz val="14"/>
        <color theme="1"/>
        <rFont val="Times New Roman"/>
        <family val="1"/>
        <charset val="204"/>
      </rPr>
      <t xml:space="preserve">                                                                             Доля исполненных обязательств по владению и пользованию муниципальным имуществом,                       (%)</t>
    </r>
  </si>
  <si>
    <t>Экономия  в сумме 1 987 439,64 руб. сложилась в связи  с наличием вакантных должностей в течении 2025 года.</t>
  </si>
  <si>
    <t>Экономия в сумме 6 764,23 руб. сложилась в связи с фактически  начисленной заработной платой и начислениями на нее.</t>
  </si>
  <si>
    <r>
      <t xml:space="preserve">Экономия в размере 3 340 375,86 руб. (услуги связи, приобретение ГСМ, спец. связь, аварийно техническое обслуживание, обучение персонала, текущий ремонт оборудования, подарки). Сумма </t>
    </r>
    <r>
      <rPr>
        <b/>
        <sz val="14"/>
        <rFont val="Times New Roman"/>
        <family val="1"/>
        <charset val="204"/>
      </rPr>
      <t>кредиторской задолженности составила 197 676,12 руб.</t>
    </r>
    <r>
      <rPr>
        <sz val="14"/>
        <rFont val="Times New Roman"/>
        <family val="1"/>
        <charset val="204"/>
      </rPr>
      <t xml:space="preserve"> за комунальные услуги. Оплата произведена в январе 2026 года.</t>
    </r>
  </si>
  <si>
    <r>
      <t xml:space="preserve">Сумма </t>
    </r>
    <r>
      <rPr>
        <b/>
        <sz val="14"/>
        <rFont val="Times New Roman"/>
        <family val="1"/>
        <charset val="204"/>
      </rPr>
      <t>кредиторской задолженности 239 523,97</t>
    </r>
    <r>
      <rPr>
        <sz val="14"/>
        <rFont val="Times New Roman"/>
        <family val="1"/>
        <charset val="204"/>
      </rPr>
      <t xml:space="preserve"> руб. по программному обеспечению и услуги интернета. Оплата произведена в январе 2026 года.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</si>
</sst>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_-* #,##0.00\ _₽_-;\-* #,##0.00\ _₽_-;_-* &quot;-&quot;??\ _₽_-;_-@_-"/>
    <numFmt numFmtId="165" formatCode="#,##0.0"/>
  </numFmts>
  <fonts count="19" x14ac:knownFonts="1">
    <font>
      <sz val="11"/>
      <color theme="1"/>
      <name val="Calibri"/>
      <family val="2"/>
      <scheme val="minor"/>
    </font>
    <font>
      <b/>
      <sz val="14"/>
      <color theme="1"/>
      <name val="Times New Roman"/>
      <family val="1"/>
      <charset val="204"/>
    </font>
    <font>
      <b/>
      <sz val="14"/>
      <color indexed="8"/>
      <name val="Times New Roman"/>
      <family val="1"/>
      <charset val="204"/>
    </font>
    <font>
      <sz val="14"/>
      <color theme="1"/>
      <name val="Times New Roman"/>
      <family val="1"/>
      <charset val="204"/>
    </font>
    <font>
      <sz val="11"/>
      <color theme="1"/>
      <name val="Calibri"/>
      <family val="2"/>
      <scheme val="minor"/>
    </font>
    <font>
      <b/>
      <sz val="14"/>
      <name val="Times New Roman"/>
      <family val="1"/>
      <charset val="204"/>
    </font>
    <font>
      <sz val="14"/>
      <name val="Times New Roman"/>
      <family val="1"/>
      <charset val="204"/>
    </font>
    <font>
      <b/>
      <sz val="14"/>
      <color theme="0"/>
      <name val="Times New Roman"/>
      <family val="1"/>
      <charset val="204"/>
    </font>
    <font>
      <sz val="10"/>
      <name val="Arial"/>
      <family val="2"/>
      <charset val="204"/>
    </font>
    <font>
      <sz val="14"/>
      <color theme="0"/>
      <name val="Times New Roman"/>
      <family val="1"/>
      <charset val="204"/>
    </font>
    <font>
      <sz val="14"/>
      <color rgb="FFFF0000"/>
      <name val="Times New Roman"/>
      <family val="1"/>
      <charset val="204"/>
    </font>
    <font>
      <b/>
      <sz val="14"/>
      <color rgb="FF7030A0"/>
      <name val="Times New Roman"/>
      <family val="1"/>
      <charset val="204"/>
    </font>
    <font>
      <sz val="14"/>
      <color rgb="FF7030A0"/>
      <name val="Times New Roman"/>
      <family val="1"/>
      <charset val="204"/>
    </font>
    <font>
      <b/>
      <sz val="14"/>
      <color rgb="FFFF0000"/>
      <name val="Times New Roman"/>
      <family val="1"/>
      <charset val="204"/>
    </font>
    <font>
      <sz val="8"/>
      <name val="Calibri"/>
      <family val="2"/>
      <scheme val="minor"/>
    </font>
    <font>
      <i/>
      <sz val="14"/>
      <color rgb="FFFF0000"/>
      <name val="Times New Roman"/>
      <family val="1"/>
      <charset val="204"/>
    </font>
    <font>
      <i/>
      <sz val="14"/>
      <name val="Times New Roman"/>
      <family val="1"/>
      <charset val="204"/>
    </font>
    <font>
      <i/>
      <sz val="14"/>
      <color theme="1"/>
      <name val="Times New Roman"/>
      <family val="1"/>
      <charset val="204"/>
    </font>
    <font>
      <b/>
      <sz val="16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">
    <xf numFmtId="0" fontId="0" fillId="0" borderId="0"/>
    <xf numFmtId="9" fontId="4" fillId="0" borderId="0" applyFont="0" applyFill="0" applyBorder="0" applyAlignment="0" applyProtection="0"/>
    <xf numFmtId="0" fontId="8" fillId="0" borderId="0"/>
    <xf numFmtId="43" fontId="4" fillId="0" borderId="0" applyFont="0" applyFill="0" applyBorder="0" applyAlignment="0" applyProtection="0"/>
  </cellStyleXfs>
  <cellXfs count="210">
    <xf numFmtId="0" fontId="0" fillId="0" borderId="0" xfId="0"/>
    <xf numFmtId="0" fontId="3" fillId="0" borderId="0" xfId="0" applyFont="1"/>
    <xf numFmtId="0" fontId="3" fillId="0" borderId="0" xfId="0" applyFont="1" applyAlignment="1">
      <alignment horizontal="right"/>
    </xf>
    <xf numFmtId="4" fontId="3" fillId="0" borderId="0" xfId="0" applyNumberFormat="1" applyFont="1"/>
    <xf numFmtId="2" fontId="3" fillId="0" borderId="0" xfId="0" applyNumberFormat="1" applyFont="1"/>
    <xf numFmtId="0" fontId="3" fillId="0" borderId="0" xfId="0" applyFont="1" applyAlignment="1">
      <alignment horizontal="center" vertical="center" wrapText="1"/>
    </xf>
    <xf numFmtId="0" fontId="1" fillId="0" borderId="0" xfId="0" applyFont="1"/>
    <xf numFmtId="0" fontId="7" fillId="0" borderId="0" xfId="0" applyFont="1"/>
    <xf numFmtId="0" fontId="9" fillId="0" borderId="0" xfId="0" applyFont="1"/>
    <xf numFmtId="0" fontId="1" fillId="0" borderId="0" xfId="0" applyFont="1" applyAlignment="1">
      <alignment horizontal="justify" vertical="center"/>
    </xf>
    <xf numFmtId="0" fontId="3" fillId="0" borderId="0" xfId="0" applyFont="1" applyAlignment="1">
      <alignment vertical="center"/>
    </xf>
    <xf numFmtId="0" fontId="3" fillId="0" borderId="0" xfId="0" applyFont="1" applyAlignment="1">
      <alignment horizontal="left" vertical="center" indent="10"/>
    </xf>
    <xf numFmtId="0" fontId="3" fillId="0" borderId="0" xfId="0" applyFont="1" applyAlignment="1">
      <alignment horizontal="left" vertical="top" wrapText="1"/>
    </xf>
    <xf numFmtId="0" fontId="3" fillId="0" borderId="0" xfId="0" applyFont="1" applyAlignment="1">
      <alignment horizontal="center" vertical="center"/>
    </xf>
    <xf numFmtId="49" fontId="1" fillId="0" borderId="0" xfId="0" applyNumberFormat="1" applyFont="1"/>
    <xf numFmtId="49" fontId="1" fillId="0" borderId="0" xfId="0" applyNumberFormat="1" applyFont="1" applyAlignment="1">
      <alignment vertical="center" wrapText="1"/>
    </xf>
    <xf numFmtId="0" fontId="9" fillId="0" borderId="0" xfId="0" applyFont="1" applyAlignment="1">
      <alignment vertical="center"/>
    </xf>
    <xf numFmtId="0" fontId="9" fillId="0" borderId="0" xfId="0" applyFont="1" applyAlignment="1">
      <alignment horizontal="left" vertical="center" indent="10"/>
    </xf>
    <xf numFmtId="0" fontId="9" fillId="0" borderId="0" xfId="0" applyFont="1" applyAlignment="1">
      <alignment horizontal="right"/>
    </xf>
    <xf numFmtId="0" fontId="9" fillId="0" borderId="0" xfId="0" applyFont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9" fillId="0" borderId="0" xfId="0" applyFont="1" applyAlignment="1">
      <alignment horizontal="left" vertical="top" wrapText="1"/>
    </xf>
    <xf numFmtId="0" fontId="7" fillId="0" borderId="0" xfId="0" applyFont="1" applyAlignment="1">
      <alignment horizontal="right"/>
    </xf>
    <xf numFmtId="0" fontId="6" fillId="0" borderId="0" xfId="0" applyFont="1"/>
    <xf numFmtId="0" fontId="7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10" fillId="0" borderId="0" xfId="0" applyFont="1"/>
    <xf numFmtId="0" fontId="5" fillId="0" borderId="1" xfId="0" applyFont="1" applyBorder="1" applyAlignment="1">
      <alignment horizontal="center" vertical="center" wrapText="1"/>
    </xf>
    <xf numFmtId="0" fontId="12" fillId="0" borderId="0" xfId="0" applyFont="1" applyAlignment="1">
      <alignment horizontal="left" vertical="center" wrapText="1"/>
    </xf>
    <xf numFmtId="0" fontId="12" fillId="0" borderId="0" xfId="0" applyFont="1" applyAlignment="1">
      <alignment horizontal="center" vertical="center" wrapText="1"/>
    </xf>
    <xf numFmtId="4" fontId="12" fillId="0" borderId="0" xfId="0" applyNumberFormat="1" applyFont="1" applyAlignment="1">
      <alignment horizontal="right" vertical="center"/>
    </xf>
    <xf numFmtId="4" fontId="12" fillId="0" borderId="0" xfId="0" applyNumberFormat="1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11" fillId="0" borderId="0" xfId="0" applyFont="1" applyAlignment="1">
      <alignment horizontal="left"/>
    </xf>
    <xf numFmtId="4" fontId="5" fillId="0" borderId="1" xfId="0" applyNumberFormat="1" applyFont="1" applyBorder="1" applyAlignment="1">
      <alignment horizontal="center" vertical="center"/>
    </xf>
    <xf numFmtId="0" fontId="5" fillId="0" borderId="0" xfId="0" applyFont="1"/>
    <xf numFmtId="49" fontId="6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4" fontId="6" fillId="0" borderId="1" xfId="0" applyNumberFormat="1" applyFont="1" applyBorder="1" applyAlignment="1">
      <alignment horizontal="left" vertical="center" wrapText="1"/>
    </xf>
    <xf numFmtId="2" fontId="3" fillId="0" borderId="0" xfId="0" applyNumberFormat="1" applyFont="1" applyAlignment="1">
      <alignment horizontal="right"/>
    </xf>
    <xf numFmtId="2" fontId="6" fillId="0" borderId="1" xfId="1" applyNumberFormat="1" applyFont="1" applyFill="1" applyBorder="1" applyAlignment="1">
      <alignment horizontal="center" vertical="center" wrapText="1"/>
    </xf>
    <xf numFmtId="2" fontId="5" fillId="0" borderId="1" xfId="0" applyNumberFormat="1" applyFont="1" applyBorder="1" applyAlignment="1">
      <alignment horizontal="center" vertical="center" wrapText="1"/>
    </xf>
    <xf numFmtId="2" fontId="5" fillId="0" borderId="1" xfId="1" applyNumberFormat="1" applyFont="1" applyFill="1" applyBorder="1" applyAlignment="1">
      <alignment horizontal="center" vertical="center" wrapText="1"/>
    </xf>
    <xf numFmtId="2" fontId="12" fillId="0" borderId="0" xfId="0" applyNumberFormat="1" applyFont="1" applyAlignment="1">
      <alignment horizontal="right" vertical="center"/>
    </xf>
    <xf numFmtId="2" fontId="9" fillId="0" borderId="0" xfId="0" applyNumberFormat="1" applyFont="1" applyAlignment="1">
      <alignment vertical="center"/>
    </xf>
    <xf numFmtId="2" fontId="9" fillId="0" borderId="0" xfId="0" applyNumberFormat="1" applyFont="1"/>
    <xf numFmtId="2" fontId="3" fillId="0" borderId="0" xfId="0" applyNumberFormat="1" applyFont="1" applyAlignment="1">
      <alignment vertical="center"/>
    </xf>
    <xf numFmtId="2" fontId="9" fillId="0" borderId="0" xfId="0" applyNumberFormat="1" applyFont="1" applyAlignment="1">
      <alignment horizontal="right"/>
    </xf>
    <xf numFmtId="2" fontId="7" fillId="0" borderId="0" xfId="0" applyNumberFormat="1" applyFont="1" applyAlignment="1">
      <alignment horizontal="right"/>
    </xf>
    <xf numFmtId="2" fontId="5" fillId="0" borderId="1" xfId="1" applyNumberFormat="1" applyFont="1" applyFill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 wrapText="1"/>
    </xf>
    <xf numFmtId="1" fontId="6" fillId="0" borderId="1" xfId="0" applyNumberFormat="1" applyFont="1" applyBorder="1" applyAlignment="1">
      <alignment horizontal="center" vertical="center"/>
    </xf>
    <xf numFmtId="4" fontId="11" fillId="0" borderId="0" xfId="0" applyNumberFormat="1" applyFont="1" applyAlignment="1">
      <alignment horizontal="left" vertical="center" wrapText="1"/>
    </xf>
    <xf numFmtId="0" fontId="12" fillId="0" borderId="0" xfId="0" applyFont="1" applyAlignment="1">
      <alignment horizontal="center" vertical="center"/>
    </xf>
    <xf numFmtId="43" fontId="10" fillId="0" borderId="0" xfId="3" applyFont="1"/>
    <xf numFmtId="0" fontId="1" fillId="0" borderId="0" xfId="0" applyFont="1" applyAlignment="1">
      <alignment horizontal="center" vertical="center"/>
    </xf>
    <xf numFmtId="49" fontId="3" fillId="0" borderId="0" xfId="0" applyNumberFormat="1" applyFont="1" applyAlignment="1">
      <alignment horizontal="center" vertical="center"/>
    </xf>
    <xf numFmtId="43" fontId="5" fillId="0" borderId="1" xfId="3" applyFont="1" applyBorder="1" applyAlignment="1">
      <alignment horizontal="center" vertical="center"/>
    </xf>
    <xf numFmtId="43" fontId="6" fillId="0" borderId="1" xfId="3" applyFont="1" applyBorder="1" applyAlignment="1">
      <alignment horizontal="center" vertical="center" wrapText="1"/>
    </xf>
    <xf numFmtId="43" fontId="5" fillId="0" borderId="1" xfId="3" applyFont="1" applyBorder="1" applyAlignment="1">
      <alignment horizontal="center" vertical="center" wrapText="1"/>
    </xf>
    <xf numFmtId="43" fontId="6" fillId="0" borderId="1" xfId="3" applyFont="1" applyBorder="1" applyAlignment="1">
      <alignment horizontal="center" vertical="center"/>
    </xf>
    <xf numFmtId="0" fontId="12" fillId="0" borderId="0" xfId="0" applyFont="1" applyAlignment="1">
      <alignment horizontal="left"/>
    </xf>
    <xf numFmtId="4" fontId="12" fillId="0" borderId="0" xfId="0" applyNumberFormat="1" applyFont="1" applyAlignment="1">
      <alignment horizontal="left" vertical="center"/>
    </xf>
    <xf numFmtId="4" fontId="12" fillId="0" borderId="0" xfId="0" applyNumberFormat="1" applyFont="1" applyAlignment="1">
      <alignment horizontal="left" vertical="top"/>
    </xf>
    <xf numFmtId="0" fontId="5" fillId="0" borderId="0" xfId="0" applyFont="1" applyAlignment="1">
      <alignment vertical="center"/>
    </xf>
    <xf numFmtId="2" fontId="5" fillId="0" borderId="0" xfId="0" applyNumberFormat="1" applyFont="1" applyAlignment="1">
      <alignment vertical="center"/>
    </xf>
    <xf numFmtId="0" fontId="5" fillId="0" borderId="0" xfId="0" applyFont="1" applyAlignment="1">
      <alignment horizontal="left"/>
    </xf>
    <xf numFmtId="0" fontId="3" fillId="2" borderId="0" xfId="0" applyFont="1" applyFill="1" applyAlignment="1">
      <alignment horizontal="right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43" fontId="5" fillId="2" borderId="1" xfId="3" applyFont="1" applyFill="1" applyBorder="1" applyAlignment="1">
      <alignment horizontal="center" vertical="center"/>
    </xf>
    <xf numFmtId="43" fontId="6" fillId="2" borderId="1" xfId="3" applyFont="1" applyFill="1" applyBorder="1" applyAlignment="1">
      <alignment horizontal="center" vertical="center" wrapText="1"/>
    </xf>
    <xf numFmtId="4" fontId="5" fillId="2" borderId="1" xfId="0" applyNumberFormat="1" applyFont="1" applyFill="1" applyBorder="1" applyAlignment="1">
      <alignment horizontal="center" vertical="center"/>
    </xf>
    <xf numFmtId="43" fontId="5" fillId="2" borderId="1" xfId="3" applyFont="1" applyFill="1" applyBorder="1" applyAlignment="1">
      <alignment horizontal="center" vertical="center" wrapText="1"/>
    </xf>
    <xf numFmtId="43" fontId="6" fillId="2" borderId="1" xfId="3" applyFont="1" applyFill="1" applyBorder="1" applyAlignment="1">
      <alignment horizontal="center" vertical="center"/>
    </xf>
    <xf numFmtId="4" fontId="12" fillId="2" borderId="0" xfId="0" applyNumberFormat="1" applyFont="1" applyFill="1" applyAlignment="1">
      <alignment horizontal="right" vertical="center"/>
    </xf>
    <xf numFmtId="0" fontId="5" fillId="2" borderId="0" xfId="0" applyFont="1" applyFill="1" applyAlignment="1">
      <alignment vertical="center"/>
    </xf>
    <xf numFmtId="0" fontId="3" fillId="2" borderId="0" xfId="0" applyFont="1" applyFill="1" applyAlignment="1">
      <alignment horizontal="center" vertical="center" wrapText="1"/>
    </xf>
    <xf numFmtId="0" fontId="3" fillId="2" borderId="0" xfId="0" applyFont="1" applyFill="1"/>
    <xf numFmtId="0" fontId="9" fillId="2" borderId="0" xfId="0" applyFont="1" applyFill="1"/>
    <xf numFmtId="0" fontId="9" fillId="2" borderId="0" xfId="0" applyFont="1" applyFill="1" applyAlignment="1">
      <alignment horizontal="center" vertical="center" wrapText="1"/>
    </xf>
    <xf numFmtId="0" fontId="7" fillId="2" borderId="0" xfId="0" applyFont="1" applyFill="1" applyAlignment="1">
      <alignment horizontal="right"/>
    </xf>
    <xf numFmtId="0" fontId="9" fillId="2" borderId="0" xfId="0" applyFont="1" applyFill="1" applyAlignment="1">
      <alignment horizontal="right"/>
    </xf>
    <xf numFmtId="0" fontId="3" fillId="2" borderId="0" xfId="0" applyFont="1" applyFill="1" applyAlignment="1">
      <alignment horizontal="center" vertical="center"/>
    </xf>
    <xf numFmtId="4" fontId="12" fillId="2" borderId="0" xfId="0" applyNumberFormat="1" applyFont="1" applyFill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4" fontId="2" fillId="2" borderId="0" xfId="0" applyNumberFormat="1" applyFont="1" applyFill="1" applyAlignment="1">
      <alignment horizontal="center" vertical="center" wrapText="1"/>
    </xf>
    <xf numFmtId="0" fontId="9" fillId="2" borderId="0" xfId="0" applyFont="1" applyFill="1" applyAlignment="1">
      <alignment horizontal="center" vertical="center"/>
    </xf>
    <xf numFmtId="4" fontId="9" fillId="2" borderId="0" xfId="0" applyNumberFormat="1" applyFont="1" applyFill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2" fontId="5" fillId="0" borderId="0" xfId="0" applyNumberFormat="1" applyFont="1"/>
    <xf numFmtId="4" fontId="5" fillId="0" borderId="1" xfId="0" applyNumberFormat="1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/>
    </xf>
    <xf numFmtId="4" fontId="5" fillId="0" borderId="1" xfId="0" applyNumberFormat="1" applyFont="1" applyBorder="1" applyAlignment="1">
      <alignment horizontal="left" vertical="center" wrapText="1"/>
    </xf>
    <xf numFmtId="0" fontId="13" fillId="0" borderId="1" xfId="0" applyFont="1" applyBorder="1" applyAlignment="1">
      <alignment horizontal="center" vertical="center" wrapText="1"/>
    </xf>
    <xf numFmtId="2" fontId="13" fillId="0" borderId="1" xfId="1" applyNumberFormat="1" applyFont="1" applyFill="1" applyBorder="1" applyAlignment="1">
      <alignment horizontal="center" vertical="center"/>
    </xf>
    <xf numFmtId="4" fontId="13" fillId="0" borderId="1" xfId="0" applyNumberFormat="1" applyFont="1" applyBorder="1" applyAlignment="1">
      <alignment horizontal="center" vertical="center"/>
    </xf>
    <xf numFmtId="4" fontId="13" fillId="2" borderId="1" xfId="0" applyNumberFormat="1" applyFont="1" applyFill="1" applyBorder="1" applyAlignment="1">
      <alignment horizontal="center" vertical="center"/>
    </xf>
    <xf numFmtId="49" fontId="10" fillId="0" borderId="1" xfId="0" applyNumberFormat="1" applyFont="1" applyBorder="1" applyAlignment="1">
      <alignment horizontal="center" vertical="center" wrapText="1"/>
    </xf>
    <xf numFmtId="0" fontId="10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center" vertical="center" wrapText="1"/>
    </xf>
    <xf numFmtId="2" fontId="10" fillId="0" borderId="1" xfId="1" applyNumberFormat="1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4" fontId="10" fillId="0" borderId="1" xfId="0" applyNumberFormat="1" applyFont="1" applyBorder="1" applyAlignment="1">
      <alignment horizontal="left" vertical="center" wrapText="1"/>
    </xf>
    <xf numFmtId="4" fontId="10" fillId="0" borderId="1" xfId="0" applyNumberFormat="1" applyFont="1" applyBorder="1" applyAlignment="1">
      <alignment horizontal="center" vertical="center" wrapText="1"/>
    </xf>
    <xf numFmtId="4" fontId="10" fillId="2" borderId="1" xfId="0" applyNumberFormat="1" applyFont="1" applyFill="1" applyBorder="1" applyAlignment="1">
      <alignment horizontal="center" vertical="center" wrapText="1"/>
    </xf>
    <xf numFmtId="4" fontId="13" fillId="0" borderId="1" xfId="0" applyNumberFormat="1" applyFont="1" applyBorder="1" applyAlignment="1">
      <alignment horizontal="left" vertical="center"/>
    </xf>
    <xf numFmtId="3" fontId="10" fillId="0" borderId="1" xfId="0" applyNumberFormat="1" applyFont="1" applyBorder="1" applyAlignment="1">
      <alignment horizontal="center" vertical="center" wrapText="1"/>
    </xf>
    <xf numFmtId="0" fontId="10" fillId="0" borderId="1" xfId="0" applyFont="1" applyBorder="1" applyAlignment="1">
      <alignment horizontal="left" vertical="center"/>
    </xf>
    <xf numFmtId="49" fontId="10" fillId="0" borderId="1" xfId="0" applyNumberFormat="1" applyFont="1" applyBorder="1" applyAlignment="1">
      <alignment horizontal="left" vertical="center" wrapText="1"/>
    </xf>
    <xf numFmtId="43" fontId="13" fillId="2" borderId="1" xfId="3" applyFont="1" applyFill="1" applyBorder="1" applyAlignment="1">
      <alignment horizontal="center" vertical="center" wrapText="1"/>
    </xf>
    <xf numFmtId="43" fontId="13" fillId="0" borderId="1" xfId="3" applyFont="1" applyBorder="1" applyAlignment="1">
      <alignment horizontal="center" vertical="center" wrapText="1"/>
    </xf>
    <xf numFmtId="4" fontId="13" fillId="0" borderId="1" xfId="0" applyNumberFormat="1" applyFont="1" applyBorder="1" applyAlignment="1">
      <alignment horizontal="left" vertical="center" wrapText="1"/>
    </xf>
    <xf numFmtId="2" fontId="13" fillId="0" borderId="1" xfId="1" applyNumberFormat="1" applyFont="1" applyFill="1" applyBorder="1" applyAlignment="1">
      <alignment horizontal="center" vertical="center" wrapText="1"/>
    </xf>
    <xf numFmtId="43" fontId="10" fillId="2" borderId="1" xfId="3" applyFont="1" applyFill="1" applyBorder="1" applyAlignment="1">
      <alignment horizontal="center" vertical="center" wrapText="1"/>
    </xf>
    <xf numFmtId="43" fontId="10" fillId="0" borderId="1" xfId="3" applyFont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left" vertical="center" wrapText="1"/>
    </xf>
    <xf numFmtId="3" fontId="10" fillId="2" borderId="1" xfId="0" applyNumberFormat="1" applyFont="1" applyFill="1" applyBorder="1" applyAlignment="1">
      <alignment horizontal="center" vertical="center" wrapText="1"/>
    </xf>
    <xf numFmtId="43" fontId="10" fillId="2" borderId="1" xfId="3" applyFont="1" applyFill="1" applyBorder="1" applyAlignment="1">
      <alignment horizontal="center" vertical="center"/>
    </xf>
    <xf numFmtId="43" fontId="10" fillId="0" borderId="1" xfId="3" applyFont="1" applyBorder="1" applyAlignment="1">
      <alignment horizontal="center" vertical="center"/>
    </xf>
    <xf numFmtId="0" fontId="10" fillId="2" borderId="1" xfId="0" applyFont="1" applyFill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3" fontId="10" fillId="2" borderId="1" xfId="0" applyNumberFormat="1" applyFont="1" applyFill="1" applyBorder="1" applyAlignment="1">
      <alignment horizontal="center" vertical="center"/>
    </xf>
    <xf numFmtId="3" fontId="10" fillId="0" borderId="1" xfId="0" applyNumberFormat="1" applyFont="1" applyBorder="1" applyAlignment="1">
      <alignment horizontal="center" vertical="center"/>
    </xf>
    <xf numFmtId="4" fontId="10" fillId="0" borderId="1" xfId="0" applyNumberFormat="1" applyFont="1" applyBorder="1" applyAlignment="1">
      <alignment horizontal="left" vertical="center"/>
    </xf>
    <xf numFmtId="43" fontId="13" fillId="0" borderId="0" xfId="3" applyFont="1" applyAlignment="1">
      <alignment horizontal="center" vertical="center"/>
    </xf>
    <xf numFmtId="43" fontId="13" fillId="0" borderId="0" xfId="3" applyFont="1"/>
    <xf numFmtId="43" fontId="13" fillId="0" borderId="0" xfId="3" applyFont="1" applyAlignment="1">
      <alignment vertical="center" wrapText="1"/>
    </xf>
    <xf numFmtId="43" fontId="6" fillId="0" borderId="0" xfId="3" applyFont="1"/>
    <xf numFmtId="43" fontId="5" fillId="0" borderId="0" xfId="3" applyFont="1"/>
    <xf numFmtId="43" fontId="10" fillId="0" borderId="2" xfId="3" applyFont="1" applyBorder="1" applyAlignment="1">
      <alignment vertical="top" wrapText="1"/>
    </xf>
    <xf numFmtId="43" fontId="10" fillId="0" borderId="0" xfId="3" applyFont="1" applyAlignment="1">
      <alignment vertical="top" wrapText="1"/>
    </xf>
    <xf numFmtId="0" fontId="6" fillId="2" borderId="1" xfId="0" applyFont="1" applyFill="1" applyBorder="1" applyAlignment="1">
      <alignment horizontal="center" vertical="center" wrapText="1"/>
    </xf>
    <xf numFmtId="3" fontId="6" fillId="0" borderId="1" xfId="0" applyNumberFormat="1" applyFont="1" applyBorder="1" applyAlignment="1">
      <alignment horizontal="center" vertical="center" wrapText="1"/>
    </xf>
    <xf numFmtId="3" fontId="6" fillId="2" borderId="1" xfId="0" applyNumberFormat="1" applyFont="1" applyFill="1" applyBorder="1" applyAlignment="1">
      <alignment horizontal="center" vertical="center"/>
    </xf>
    <xf numFmtId="3" fontId="6" fillId="0" borderId="1" xfId="0" applyNumberFormat="1" applyFont="1" applyBorder="1" applyAlignment="1">
      <alignment horizontal="center" vertical="center"/>
    </xf>
    <xf numFmtId="4" fontId="6" fillId="2" borderId="1" xfId="0" applyNumberFormat="1" applyFont="1" applyFill="1" applyBorder="1" applyAlignment="1">
      <alignment horizontal="center" vertical="center"/>
    </xf>
    <xf numFmtId="4" fontId="6" fillId="0" borderId="1" xfId="0" applyNumberFormat="1" applyFont="1" applyBorder="1" applyAlignment="1">
      <alignment horizontal="center" vertical="center"/>
    </xf>
    <xf numFmtId="2" fontId="6" fillId="0" borderId="1" xfId="0" applyNumberFormat="1" applyFont="1" applyBorder="1" applyAlignment="1">
      <alignment horizontal="center" vertical="center" wrapText="1"/>
    </xf>
    <xf numFmtId="4" fontId="6" fillId="2" borderId="1" xfId="0" applyNumberFormat="1" applyFont="1" applyFill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center" vertical="center" wrapText="1"/>
    </xf>
    <xf numFmtId="43" fontId="13" fillId="0" borderId="0" xfId="3" applyFont="1" applyAlignment="1">
      <alignment horizontal="center" vertical="center" wrapText="1"/>
    </xf>
    <xf numFmtId="165" fontId="6" fillId="2" borderId="1" xfId="0" applyNumberFormat="1" applyFont="1" applyFill="1" applyBorder="1" applyAlignment="1">
      <alignment horizontal="center" vertical="center"/>
    </xf>
    <xf numFmtId="165" fontId="6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" fontId="5" fillId="0" borderId="1" xfId="0" applyNumberFormat="1" applyFont="1" applyBorder="1" applyAlignment="1">
      <alignment horizontal="center" vertical="center" wrapText="1"/>
    </xf>
    <xf numFmtId="4" fontId="5" fillId="2" borderId="1" xfId="0" applyNumberFormat="1" applyFont="1" applyFill="1" applyBorder="1" applyAlignment="1">
      <alignment horizontal="center" vertical="center" wrapText="1"/>
    </xf>
    <xf numFmtId="2" fontId="6" fillId="2" borderId="1" xfId="0" applyNumberFormat="1" applyFon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left" vertical="center" wrapText="1"/>
    </xf>
    <xf numFmtId="43" fontId="6" fillId="0" borderId="0" xfId="3" applyFont="1" applyAlignment="1">
      <alignment vertical="top" wrapText="1"/>
    </xf>
    <xf numFmtId="4" fontId="3" fillId="0" borderId="1" xfId="0" applyNumberFormat="1" applyFont="1" applyBorder="1" applyAlignment="1">
      <alignment horizontal="left" vertical="center" wrapText="1"/>
    </xf>
    <xf numFmtId="0" fontId="18" fillId="0" borderId="0" xfId="0" applyFont="1" applyAlignment="1">
      <alignment horizontal="left" vertical="center"/>
    </xf>
    <xf numFmtId="0" fontId="18" fillId="0" borderId="0" xfId="0" applyFont="1" applyAlignment="1">
      <alignment horizontal="center" vertical="center"/>
    </xf>
    <xf numFmtId="0" fontId="3" fillId="0" borderId="0" xfId="0" applyFont="1" applyAlignment="1">
      <alignment horizontal="right" vertical="center"/>
    </xf>
    <xf numFmtId="4" fontId="10" fillId="0" borderId="1" xfId="0" applyNumberFormat="1" applyFont="1" applyBorder="1" applyAlignment="1">
      <alignment horizontal="left" vertical="center" wrapText="1"/>
    </xf>
    <xf numFmtId="49" fontId="10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left" vertical="center" wrapText="1"/>
    </xf>
    <xf numFmtId="43" fontId="10" fillId="2" borderId="1" xfId="3" applyFont="1" applyFill="1" applyBorder="1" applyAlignment="1">
      <alignment horizontal="center" vertical="center"/>
    </xf>
    <xf numFmtId="43" fontId="13" fillId="0" borderId="1" xfId="3" applyFont="1" applyBorder="1" applyAlignment="1">
      <alignment horizontal="center" vertical="center"/>
    </xf>
    <xf numFmtId="2" fontId="10" fillId="0" borderId="1" xfId="1" applyNumberFormat="1" applyFont="1" applyFill="1" applyBorder="1" applyAlignment="1">
      <alignment horizontal="center" vertical="center" wrapText="1"/>
    </xf>
    <xf numFmtId="165" fontId="10" fillId="2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left" vertical="center" wrapText="1"/>
    </xf>
    <xf numFmtId="4" fontId="6" fillId="2" borderId="1" xfId="0" applyNumberFormat="1" applyFont="1" applyFill="1" applyBorder="1" applyAlignment="1">
      <alignment horizontal="center" vertical="center"/>
    </xf>
    <xf numFmtId="4" fontId="6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2" fontId="6" fillId="0" borderId="1" xfId="0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165" fontId="6" fillId="2" borderId="1" xfId="0" applyNumberFormat="1" applyFont="1" applyFill="1" applyBorder="1" applyAlignment="1">
      <alignment horizontal="center" vertical="center"/>
    </xf>
    <xf numFmtId="165" fontId="6" fillId="0" borderId="1" xfId="0" applyNumberFormat="1" applyFont="1" applyBorder="1" applyAlignment="1">
      <alignment horizontal="center" vertical="center"/>
    </xf>
    <xf numFmtId="3" fontId="6" fillId="2" borderId="1" xfId="0" applyNumberFormat="1" applyFont="1" applyFill="1" applyBorder="1" applyAlignment="1">
      <alignment horizontal="center" vertical="center"/>
    </xf>
    <xf numFmtId="3" fontId="6" fillId="0" borderId="1" xfId="0" applyNumberFormat="1" applyFont="1" applyBorder="1" applyAlignment="1">
      <alignment horizontal="center" vertical="center"/>
    </xf>
    <xf numFmtId="164" fontId="6" fillId="2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top" wrapText="1"/>
    </xf>
    <xf numFmtId="164" fontId="3" fillId="0" borderId="1" xfId="0" applyNumberFormat="1" applyFont="1" applyBorder="1" applyAlignment="1">
      <alignment horizontal="left" vertical="center" wrapText="1"/>
    </xf>
    <xf numFmtId="9" fontId="6" fillId="2" borderId="1" xfId="0" applyNumberFormat="1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top" wrapText="1"/>
    </xf>
    <xf numFmtId="0" fontId="6" fillId="2" borderId="5" xfId="0" applyFont="1" applyFill="1" applyBorder="1" applyAlignment="1">
      <alignment horizontal="center" vertical="top" wrapText="1"/>
    </xf>
    <xf numFmtId="0" fontId="6" fillId="2" borderId="6" xfId="0" applyFont="1" applyFill="1" applyBorder="1" applyAlignment="1">
      <alignment horizontal="center" vertical="top" wrapText="1"/>
    </xf>
    <xf numFmtId="43" fontId="6" fillId="0" borderId="1" xfId="3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/>
    </xf>
    <xf numFmtId="49" fontId="1" fillId="0" borderId="0" xfId="0" applyNumberFormat="1" applyFont="1" applyAlignment="1">
      <alignment horizontal="center" vertical="center" wrapText="1"/>
    </xf>
    <xf numFmtId="4" fontId="6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4" fontId="6" fillId="2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49" fontId="3" fillId="0" borderId="1" xfId="0" applyNumberFormat="1" applyFont="1" applyBorder="1" applyAlignment="1">
      <alignment horizontal="left" vertical="center" wrapText="1"/>
    </xf>
    <xf numFmtId="4" fontId="3" fillId="0" borderId="1" xfId="0" applyNumberFormat="1" applyFont="1" applyBorder="1" applyAlignment="1">
      <alignment horizontal="center" vertical="center" wrapText="1"/>
    </xf>
    <xf numFmtId="2" fontId="3" fillId="0" borderId="1" xfId="0" applyNumberFormat="1" applyFont="1" applyBorder="1" applyAlignment="1">
      <alignment horizontal="center" vertical="center" wrapText="1"/>
    </xf>
    <xf numFmtId="9" fontId="3" fillId="0" borderId="1" xfId="0" applyNumberFormat="1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top" wrapText="1"/>
    </xf>
    <xf numFmtId="0" fontId="6" fillId="0" borderId="5" xfId="0" applyFont="1" applyBorder="1" applyAlignment="1">
      <alignment horizontal="center" vertical="top" wrapText="1"/>
    </xf>
    <xf numFmtId="0" fontId="6" fillId="0" borderId="6" xfId="0" applyFont="1" applyBorder="1" applyAlignment="1">
      <alignment horizontal="center" vertical="top" wrapText="1"/>
    </xf>
    <xf numFmtId="0" fontId="7" fillId="0" borderId="0" xfId="0" applyFont="1" applyAlignment="1">
      <alignment horizontal="right"/>
    </xf>
    <xf numFmtId="43" fontId="6" fillId="2" borderId="1" xfId="3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165" fontId="10" fillId="0" borderId="1" xfId="0" applyNumberFormat="1" applyFont="1" applyBorder="1" applyAlignment="1">
      <alignment horizontal="center" vertical="center"/>
    </xf>
    <xf numFmtId="0" fontId="7" fillId="0" borderId="0" xfId="0" applyFont="1" applyAlignment="1">
      <alignment horizontal="left" vertical="top"/>
    </xf>
    <xf numFmtId="0" fontId="7" fillId="0" borderId="0" xfId="0" applyFont="1" applyAlignment="1">
      <alignment wrapText="1"/>
    </xf>
    <xf numFmtId="0" fontId="9" fillId="0" borderId="0" xfId="0" applyFont="1"/>
    <xf numFmtId="43" fontId="6" fillId="2" borderId="1" xfId="3" applyFont="1" applyFill="1" applyBorder="1" applyAlignment="1">
      <alignment horizontal="center" vertical="center"/>
    </xf>
    <xf numFmtId="2" fontId="6" fillId="0" borderId="1" xfId="1" applyNumberFormat="1" applyFont="1" applyFill="1" applyBorder="1" applyAlignment="1">
      <alignment horizontal="center" vertical="center" wrapText="1"/>
    </xf>
    <xf numFmtId="164" fontId="3" fillId="0" borderId="1" xfId="0" applyNumberFormat="1" applyFont="1" applyBorder="1" applyAlignment="1">
      <alignment horizontal="center" vertical="center" wrapText="1"/>
    </xf>
    <xf numFmtId="43" fontId="6" fillId="0" borderId="1" xfId="3" applyFont="1" applyBorder="1" applyAlignment="1">
      <alignment horizontal="center" vertical="center"/>
    </xf>
    <xf numFmtId="0" fontId="2" fillId="0" borderId="0" xfId="0" applyFont="1" applyAlignment="1">
      <alignment horizontal="left" wrapText="1"/>
    </xf>
  </cellXfs>
  <cellStyles count="4">
    <cellStyle name="Обычный" xfId="0" builtinId="0"/>
    <cellStyle name="Обычный 2" xfId="2" xr:uid="{00000000-0005-0000-0000-000001000000}"/>
    <cellStyle name="Процентный" xfId="1" builtinId="5"/>
    <cellStyle name="Финансовый" xfId="3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T160"/>
  <sheetViews>
    <sheetView tabSelected="1" zoomScale="72" zoomScaleNormal="72" zoomScaleSheetLayoutView="64" workbookViewId="0">
      <pane xSplit="3" ySplit="7" topLeftCell="D120" activePane="bottomRight" state="frozen"/>
      <selection pane="topRight" activeCell="D1" sqref="D1"/>
      <selection pane="bottomLeft" activeCell="A9" sqref="A9"/>
      <selection pane="bottomRight" activeCell="K124" sqref="K124:K125"/>
    </sheetView>
  </sheetViews>
  <sheetFormatPr defaultColWidth="9.140625" defaultRowHeight="18.75" x14ac:dyDescent="0.3"/>
  <cols>
    <col min="1" max="1" width="9.5703125" style="13" customWidth="1"/>
    <col min="2" max="2" width="49.5703125" style="1" customWidth="1"/>
    <col min="3" max="3" width="33.28515625" style="1" customWidth="1"/>
    <col min="4" max="4" width="22" style="1" customWidth="1"/>
    <col min="5" max="5" width="24.140625" style="69" customWidth="1"/>
    <col min="6" max="6" width="24.42578125" style="2" customWidth="1"/>
    <col min="7" max="7" width="18.7109375" style="41" customWidth="1"/>
    <col min="8" max="8" width="45.85546875" style="2" customWidth="1"/>
    <col min="9" max="9" width="22.7109375" style="85" customWidth="1"/>
    <col min="10" max="10" width="22.7109375" style="55" customWidth="1"/>
    <col min="11" max="11" width="67.5703125" style="63" customWidth="1"/>
    <col min="12" max="12" width="20.7109375" style="56" customWidth="1"/>
    <col min="13" max="13" width="22.85546875" style="1" customWidth="1"/>
    <col min="14" max="14" width="20.140625" style="1" customWidth="1"/>
    <col min="15" max="16384" width="9.140625" style="1"/>
  </cols>
  <sheetData>
    <row r="1" spans="1:20" x14ac:dyDescent="0.3">
      <c r="K1" s="155" t="s">
        <v>0</v>
      </c>
    </row>
    <row r="2" spans="1:20" x14ac:dyDescent="0.3">
      <c r="K2" s="155" t="s">
        <v>105</v>
      </c>
    </row>
    <row r="4" spans="1:20" x14ac:dyDescent="0.3">
      <c r="B4" s="185" t="s">
        <v>195</v>
      </c>
      <c r="C4" s="185"/>
      <c r="D4" s="185"/>
      <c r="E4" s="185"/>
      <c r="F4" s="185"/>
      <c r="G4" s="185"/>
      <c r="H4" s="185"/>
      <c r="I4" s="185"/>
      <c r="J4" s="185"/>
      <c r="K4" s="185"/>
      <c r="L4" s="128"/>
      <c r="M4" s="14"/>
      <c r="N4" s="14"/>
      <c r="O4" s="14"/>
      <c r="P4" s="14"/>
      <c r="Q4" s="14"/>
      <c r="R4" s="14"/>
      <c r="S4" s="14"/>
      <c r="T4" s="14"/>
    </row>
    <row r="5" spans="1:20" x14ac:dyDescent="0.3">
      <c r="B5" s="186"/>
      <c r="C5" s="186"/>
      <c r="D5" s="186"/>
      <c r="E5" s="186"/>
      <c r="F5" s="186"/>
      <c r="G5" s="186"/>
      <c r="H5" s="186"/>
      <c r="I5" s="186"/>
      <c r="J5" s="186"/>
      <c r="K5" s="186"/>
      <c r="L5" s="129"/>
      <c r="M5" s="15"/>
      <c r="N5" s="15"/>
      <c r="O5" s="15"/>
      <c r="P5" s="15"/>
      <c r="Q5" s="15"/>
      <c r="R5" s="15"/>
      <c r="S5" s="15"/>
      <c r="T5" s="15"/>
    </row>
    <row r="6" spans="1:20" s="23" customFormat="1" ht="93.75" customHeight="1" x14ac:dyDescent="0.3">
      <c r="A6" s="29" t="s">
        <v>1</v>
      </c>
      <c r="B6" s="29" t="s">
        <v>108</v>
      </c>
      <c r="C6" s="29" t="s">
        <v>109</v>
      </c>
      <c r="D6" s="29" t="s">
        <v>29</v>
      </c>
      <c r="E6" s="70" t="s">
        <v>196</v>
      </c>
      <c r="F6" s="29" t="s">
        <v>197</v>
      </c>
      <c r="G6" s="43" t="s">
        <v>87</v>
      </c>
      <c r="H6" s="29" t="s">
        <v>59</v>
      </c>
      <c r="I6" s="70" t="s">
        <v>198</v>
      </c>
      <c r="J6" s="29" t="s">
        <v>199</v>
      </c>
      <c r="K6" s="29" t="s">
        <v>60</v>
      </c>
      <c r="L6" s="130"/>
    </row>
    <row r="7" spans="1:20" s="23" customFormat="1" ht="30" customHeight="1" x14ac:dyDescent="0.3">
      <c r="A7" s="39">
        <v>1</v>
      </c>
      <c r="B7" s="39">
        <v>2</v>
      </c>
      <c r="C7" s="39">
        <v>3</v>
      </c>
      <c r="D7" s="39">
        <v>4</v>
      </c>
      <c r="E7" s="71">
        <v>5</v>
      </c>
      <c r="F7" s="39">
        <v>6</v>
      </c>
      <c r="G7" s="53">
        <v>7</v>
      </c>
      <c r="H7" s="39">
        <v>8</v>
      </c>
      <c r="I7" s="71">
        <v>9</v>
      </c>
      <c r="J7" s="39">
        <v>10</v>
      </c>
      <c r="K7" s="39">
        <v>11</v>
      </c>
      <c r="L7" s="130"/>
    </row>
    <row r="8" spans="1:20" ht="24" customHeight="1" x14ac:dyDescent="0.3">
      <c r="A8" s="158" t="s">
        <v>200</v>
      </c>
      <c r="B8" s="158"/>
      <c r="C8" s="158"/>
      <c r="D8" s="29" t="s">
        <v>97</v>
      </c>
      <c r="E8" s="72">
        <f>E9+E10</f>
        <v>382528654.10000002</v>
      </c>
      <c r="F8" s="59">
        <f>F9+F10</f>
        <v>373551951.60999995</v>
      </c>
      <c r="G8" s="51">
        <f>F8*100/E8</f>
        <v>97.653325471494369</v>
      </c>
      <c r="H8" s="36" t="s">
        <v>88</v>
      </c>
      <c r="I8" s="74" t="s">
        <v>88</v>
      </c>
      <c r="J8" s="36" t="s">
        <v>88</v>
      </c>
      <c r="K8" s="36" t="s">
        <v>88</v>
      </c>
    </row>
    <row r="9" spans="1:20" ht="28.5" customHeight="1" x14ac:dyDescent="0.3">
      <c r="A9" s="158"/>
      <c r="B9" s="158"/>
      <c r="C9" s="158"/>
      <c r="D9" s="29" t="s">
        <v>30</v>
      </c>
      <c r="E9" s="72">
        <f>E11+E36+E80</f>
        <v>382528654.10000002</v>
      </c>
      <c r="F9" s="59">
        <f>F11+F36+F80</f>
        <v>373551951.60999995</v>
      </c>
      <c r="G9" s="51">
        <f t="shared" ref="G9" si="0">F9*100/E9</f>
        <v>97.653325471494369</v>
      </c>
      <c r="H9" s="36" t="s">
        <v>88</v>
      </c>
      <c r="I9" s="74" t="s">
        <v>88</v>
      </c>
      <c r="J9" s="36" t="s">
        <v>88</v>
      </c>
      <c r="K9" s="36" t="s">
        <v>88</v>
      </c>
    </row>
    <row r="10" spans="1:20" ht="39" customHeight="1" x14ac:dyDescent="0.3">
      <c r="A10" s="158"/>
      <c r="B10" s="158"/>
      <c r="C10" s="158"/>
      <c r="D10" s="29" t="s">
        <v>98</v>
      </c>
      <c r="E10" s="72">
        <f>E81+E39</f>
        <v>0</v>
      </c>
      <c r="F10" s="59">
        <f>F81+F39</f>
        <v>0</v>
      </c>
      <c r="G10" s="51" t="s">
        <v>171</v>
      </c>
      <c r="H10" s="36" t="s">
        <v>88</v>
      </c>
      <c r="I10" s="74" t="s">
        <v>88</v>
      </c>
      <c r="J10" s="36" t="s">
        <v>88</v>
      </c>
      <c r="K10" s="36" t="s">
        <v>88</v>
      </c>
    </row>
    <row r="11" spans="1:20" s="37" customFormat="1" ht="37.5" customHeight="1" x14ac:dyDescent="0.3">
      <c r="A11" s="52" t="s">
        <v>13</v>
      </c>
      <c r="B11" s="158" t="s">
        <v>201</v>
      </c>
      <c r="C11" s="158"/>
      <c r="D11" s="29" t="s">
        <v>30</v>
      </c>
      <c r="E11" s="72">
        <f>E12+E19</f>
        <v>21393415.699999999</v>
      </c>
      <c r="F11" s="59">
        <f>F12+F19</f>
        <v>20986395.800000001</v>
      </c>
      <c r="G11" s="51">
        <f>F11*100/E11</f>
        <v>98.097452479269123</v>
      </c>
      <c r="H11" s="36" t="s">
        <v>88</v>
      </c>
      <c r="I11" s="74" t="s">
        <v>88</v>
      </c>
      <c r="J11" s="36" t="s">
        <v>88</v>
      </c>
      <c r="K11" s="36" t="s">
        <v>88</v>
      </c>
      <c r="L11" s="130"/>
    </row>
    <row r="12" spans="1:20" ht="96.75" customHeight="1" x14ac:dyDescent="0.3">
      <c r="A12" s="165" t="s">
        <v>14</v>
      </c>
      <c r="B12" s="188" t="s">
        <v>31</v>
      </c>
      <c r="C12" s="169" t="s">
        <v>103</v>
      </c>
      <c r="D12" s="169" t="s">
        <v>30</v>
      </c>
      <c r="E12" s="199">
        <v>21375472.84</v>
      </c>
      <c r="F12" s="183">
        <v>20968452.940000001</v>
      </c>
      <c r="G12" s="206">
        <f>F12*100/E12</f>
        <v>98.095855455237739</v>
      </c>
      <c r="H12" s="26" t="s">
        <v>224</v>
      </c>
      <c r="I12" s="134">
        <v>1</v>
      </c>
      <c r="J12" s="25">
        <v>1</v>
      </c>
      <c r="K12" s="166" t="s">
        <v>256</v>
      </c>
    </row>
    <row r="13" spans="1:20" ht="119.25" customHeight="1" x14ac:dyDescent="0.3">
      <c r="A13" s="165"/>
      <c r="B13" s="188"/>
      <c r="C13" s="169"/>
      <c r="D13" s="169"/>
      <c r="E13" s="199"/>
      <c r="F13" s="183"/>
      <c r="G13" s="206"/>
      <c r="H13" s="26" t="s">
        <v>225</v>
      </c>
      <c r="I13" s="134" t="s">
        <v>12</v>
      </c>
      <c r="J13" s="25" t="s">
        <v>12</v>
      </c>
      <c r="K13" s="166"/>
    </row>
    <row r="14" spans="1:20" ht="134.25" customHeight="1" x14ac:dyDescent="0.3">
      <c r="A14" s="165"/>
      <c r="B14" s="188"/>
      <c r="C14" s="169"/>
      <c r="D14" s="169"/>
      <c r="E14" s="199"/>
      <c r="F14" s="183"/>
      <c r="G14" s="206"/>
      <c r="H14" s="26" t="s">
        <v>226</v>
      </c>
      <c r="I14" s="134" t="s">
        <v>19</v>
      </c>
      <c r="J14" s="25">
        <v>0</v>
      </c>
      <c r="K14" s="166"/>
      <c r="L14" s="128">
        <f>F12-E12</f>
        <v>-407019.89999999851</v>
      </c>
    </row>
    <row r="15" spans="1:20" ht="80.25" customHeight="1" x14ac:dyDescent="0.3">
      <c r="A15" s="165"/>
      <c r="B15" s="188"/>
      <c r="C15" s="169"/>
      <c r="D15" s="169"/>
      <c r="E15" s="199"/>
      <c r="F15" s="183"/>
      <c r="G15" s="206"/>
      <c r="H15" s="26" t="s">
        <v>227</v>
      </c>
      <c r="I15" s="134" t="s">
        <v>20</v>
      </c>
      <c r="J15" s="25">
        <v>0.08</v>
      </c>
      <c r="K15" s="166"/>
    </row>
    <row r="16" spans="1:20" ht="138" customHeight="1" x14ac:dyDescent="0.3">
      <c r="A16" s="165"/>
      <c r="B16" s="188"/>
      <c r="C16" s="169"/>
      <c r="D16" s="169"/>
      <c r="E16" s="199"/>
      <c r="F16" s="183"/>
      <c r="G16" s="206"/>
      <c r="H16" s="26" t="s">
        <v>228</v>
      </c>
      <c r="I16" s="134">
        <v>1</v>
      </c>
      <c r="J16" s="25">
        <v>1</v>
      </c>
      <c r="K16" s="166"/>
    </row>
    <row r="17" spans="1:12" ht="102" customHeight="1" x14ac:dyDescent="0.3">
      <c r="A17" s="165"/>
      <c r="B17" s="188"/>
      <c r="C17" s="169"/>
      <c r="D17" s="169"/>
      <c r="E17" s="199"/>
      <c r="F17" s="183"/>
      <c r="G17" s="206"/>
      <c r="H17" s="26" t="s">
        <v>229</v>
      </c>
      <c r="I17" s="134">
        <v>0</v>
      </c>
      <c r="J17" s="25">
        <v>0</v>
      </c>
      <c r="K17" s="166"/>
    </row>
    <row r="18" spans="1:12" ht="96" customHeight="1" x14ac:dyDescent="0.3">
      <c r="A18" s="38" t="s">
        <v>15</v>
      </c>
      <c r="B18" s="26" t="s">
        <v>32</v>
      </c>
      <c r="C18" s="25" t="s">
        <v>102</v>
      </c>
      <c r="D18" s="142" t="s">
        <v>33</v>
      </c>
      <c r="E18" s="141" t="s">
        <v>33</v>
      </c>
      <c r="F18" s="142" t="s">
        <v>33</v>
      </c>
      <c r="G18" s="140" t="s">
        <v>88</v>
      </c>
      <c r="H18" s="26" t="s">
        <v>230</v>
      </c>
      <c r="I18" s="134" t="s">
        <v>90</v>
      </c>
      <c r="J18" s="25">
        <v>3.83</v>
      </c>
      <c r="K18" s="101"/>
    </row>
    <row r="19" spans="1:12" ht="81" customHeight="1" x14ac:dyDescent="0.3">
      <c r="A19" s="165" t="s">
        <v>16</v>
      </c>
      <c r="B19" s="188" t="s">
        <v>34</v>
      </c>
      <c r="C19" s="169" t="s">
        <v>102</v>
      </c>
      <c r="D19" s="169" t="s">
        <v>30</v>
      </c>
      <c r="E19" s="189">
        <v>17942.86</v>
      </c>
      <c r="F19" s="187">
        <v>17942.86</v>
      </c>
      <c r="G19" s="206">
        <f>F19*100/E19</f>
        <v>100</v>
      </c>
      <c r="H19" s="26" t="s">
        <v>231</v>
      </c>
      <c r="I19" s="134" t="s">
        <v>21</v>
      </c>
      <c r="J19" s="25">
        <v>1</v>
      </c>
      <c r="K19" s="160"/>
    </row>
    <row r="20" spans="1:12" ht="112.5" customHeight="1" x14ac:dyDescent="0.3">
      <c r="A20" s="165"/>
      <c r="B20" s="188"/>
      <c r="C20" s="169"/>
      <c r="D20" s="169"/>
      <c r="E20" s="189"/>
      <c r="F20" s="187"/>
      <c r="G20" s="206"/>
      <c r="H20" s="26" t="s">
        <v>232</v>
      </c>
      <c r="I20" s="134">
        <v>1</v>
      </c>
      <c r="J20" s="25">
        <v>1</v>
      </c>
      <c r="K20" s="160"/>
    </row>
    <row r="21" spans="1:12" ht="86.25" customHeight="1" x14ac:dyDescent="0.3">
      <c r="A21" s="165" t="s">
        <v>17</v>
      </c>
      <c r="B21" s="188" t="s">
        <v>110</v>
      </c>
      <c r="C21" s="169" t="s">
        <v>111</v>
      </c>
      <c r="D21" s="187" t="s">
        <v>33</v>
      </c>
      <c r="E21" s="189" t="s">
        <v>33</v>
      </c>
      <c r="F21" s="187" t="s">
        <v>33</v>
      </c>
      <c r="G21" s="170" t="s">
        <v>88</v>
      </c>
      <c r="H21" s="26" t="s">
        <v>233</v>
      </c>
      <c r="I21" s="134">
        <v>0</v>
      </c>
      <c r="J21" s="25">
        <v>0</v>
      </c>
      <c r="K21" s="101"/>
    </row>
    <row r="22" spans="1:12" ht="175.5" customHeight="1" x14ac:dyDescent="0.3">
      <c r="A22" s="165"/>
      <c r="B22" s="188"/>
      <c r="C22" s="169"/>
      <c r="D22" s="187"/>
      <c r="E22" s="189"/>
      <c r="F22" s="187"/>
      <c r="G22" s="170"/>
      <c r="H22" s="26" t="s">
        <v>234</v>
      </c>
      <c r="I22" s="134" t="s">
        <v>22</v>
      </c>
      <c r="J22" s="25">
        <v>100</v>
      </c>
      <c r="K22" s="101"/>
    </row>
    <row r="23" spans="1:12" s="37" customFormat="1" ht="40.5" customHeight="1" x14ac:dyDescent="0.3">
      <c r="A23" s="29">
        <v>2</v>
      </c>
      <c r="B23" s="158" t="s">
        <v>202</v>
      </c>
      <c r="C23" s="158"/>
      <c r="D23" s="147" t="s">
        <v>33</v>
      </c>
      <c r="E23" s="148" t="s">
        <v>33</v>
      </c>
      <c r="F23" s="147" t="s">
        <v>33</v>
      </c>
      <c r="G23" s="43" t="s">
        <v>88</v>
      </c>
      <c r="H23" s="36" t="s">
        <v>88</v>
      </c>
      <c r="I23" s="70" t="s">
        <v>88</v>
      </c>
      <c r="J23" s="29" t="s">
        <v>88</v>
      </c>
      <c r="K23" s="36" t="s">
        <v>88</v>
      </c>
      <c r="L23" s="131"/>
    </row>
    <row r="24" spans="1:12" s="23" customFormat="1" ht="78" customHeight="1" x14ac:dyDescent="0.3">
      <c r="A24" s="165" t="s">
        <v>23</v>
      </c>
      <c r="B24" s="188" t="s">
        <v>112</v>
      </c>
      <c r="C24" s="169" t="s">
        <v>89</v>
      </c>
      <c r="D24" s="169" t="s">
        <v>33</v>
      </c>
      <c r="E24" s="184" t="s">
        <v>33</v>
      </c>
      <c r="F24" s="169" t="s">
        <v>33</v>
      </c>
      <c r="G24" s="170" t="s">
        <v>88</v>
      </c>
      <c r="H24" s="26" t="s">
        <v>235</v>
      </c>
      <c r="I24" s="134" t="s">
        <v>90</v>
      </c>
      <c r="J24" s="25">
        <v>0</v>
      </c>
      <c r="K24" s="26" t="s">
        <v>260</v>
      </c>
      <c r="L24" s="130"/>
    </row>
    <row r="25" spans="1:12" s="23" customFormat="1" ht="60" customHeight="1" x14ac:dyDescent="0.3">
      <c r="A25" s="165"/>
      <c r="B25" s="188"/>
      <c r="C25" s="169"/>
      <c r="D25" s="169"/>
      <c r="E25" s="184"/>
      <c r="F25" s="169"/>
      <c r="G25" s="170"/>
      <c r="H25" s="26" t="s">
        <v>236</v>
      </c>
      <c r="I25" s="134" t="s">
        <v>28</v>
      </c>
      <c r="J25" s="25" t="s">
        <v>12</v>
      </c>
      <c r="K25" s="26"/>
      <c r="L25" s="130"/>
    </row>
    <row r="26" spans="1:12" s="23" customFormat="1" ht="102.75" customHeight="1" x14ac:dyDescent="0.3">
      <c r="A26" s="165"/>
      <c r="B26" s="188"/>
      <c r="C26" s="169"/>
      <c r="D26" s="169"/>
      <c r="E26" s="184"/>
      <c r="F26" s="169"/>
      <c r="G26" s="170"/>
      <c r="H26" s="26" t="s">
        <v>237</v>
      </c>
      <c r="I26" s="134">
        <v>0</v>
      </c>
      <c r="J26" s="25">
        <v>0.02</v>
      </c>
      <c r="K26" s="26"/>
      <c r="L26" s="130"/>
    </row>
    <row r="27" spans="1:12" ht="130.5" customHeight="1" x14ac:dyDescent="0.3">
      <c r="A27" s="165"/>
      <c r="B27" s="188"/>
      <c r="C27" s="169"/>
      <c r="D27" s="169"/>
      <c r="E27" s="184"/>
      <c r="F27" s="169"/>
      <c r="G27" s="170"/>
      <c r="H27" s="26" t="s">
        <v>238</v>
      </c>
      <c r="I27" s="134" t="s">
        <v>12</v>
      </c>
      <c r="J27" s="25" t="s">
        <v>12</v>
      </c>
      <c r="K27" s="101"/>
    </row>
    <row r="28" spans="1:12" ht="160.5" customHeight="1" x14ac:dyDescent="0.3">
      <c r="A28" s="165"/>
      <c r="B28" s="188"/>
      <c r="C28" s="169"/>
      <c r="D28" s="169"/>
      <c r="E28" s="184"/>
      <c r="F28" s="169"/>
      <c r="G28" s="170"/>
      <c r="H28" s="26" t="s">
        <v>239</v>
      </c>
      <c r="I28" s="134" t="s">
        <v>12</v>
      </c>
      <c r="J28" s="25" t="s">
        <v>12</v>
      </c>
      <c r="K28" s="101"/>
    </row>
    <row r="29" spans="1:12" ht="134.25" customHeight="1" x14ac:dyDescent="0.3">
      <c r="A29" s="38" t="s">
        <v>24</v>
      </c>
      <c r="B29" s="27" t="s">
        <v>241</v>
      </c>
      <c r="C29" s="25" t="s">
        <v>113</v>
      </c>
      <c r="D29" s="25" t="s">
        <v>33</v>
      </c>
      <c r="E29" s="134" t="s">
        <v>33</v>
      </c>
      <c r="F29" s="25" t="s">
        <v>33</v>
      </c>
      <c r="G29" s="140" t="s">
        <v>88</v>
      </c>
      <c r="H29" s="26" t="s">
        <v>242</v>
      </c>
      <c r="I29" s="134" t="s">
        <v>18</v>
      </c>
      <c r="J29" s="25">
        <v>98</v>
      </c>
      <c r="K29" s="108"/>
    </row>
    <row r="30" spans="1:12" ht="75" x14ac:dyDescent="0.3">
      <c r="A30" s="38" t="s">
        <v>25</v>
      </c>
      <c r="B30" s="26" t="s">
        <v>91</v>
      </c>
      <c r="C30" s="25" t="s">
        <v>114</v>
      </c>
      <c r="D30" s="25" t="s">
        <v>33</v>
      </c>
      <c r="E30" s="134" t="s">
        <v>33</v>
      </c>
      <c r="F30" s="25" t="s">
        <v>33</v>
      </c>
      <c r="G30" s="140" t="s">
        <v>88</v>
      </c>
      <c r="H30" s="26" t="s">
        <v>240</v>
      </c>
      <c r="I30" s="134" t="s">
        <v>12</v>
      </c>
      <c r="J30" s="25" t="s">
        <v>12</v>
      </c>
      <c r="K30" s="108"/>
    </row>
    <row r="31" spans="1:12" ht="154.5" customHeight="1" x14ac:dyDescent="0.3">
      <c r="A31" s="38" t="s">
        <v>26</v>
      </c>
      <c r="B31" s="26" t="s">
        <v>94</v>
      </c>
      <c r="C31" s="25" t="s">
        <v>114</v>
      </c>
      <c r="D31" s="25" t="s">
        <v>33</v>
      </c>
      <c r="E31" s="134" t="s">
        <v>33</v>
      </c>
      <c r="F31" s="25" t="s">
        <v>33</v>
      </c>
      <c r="G31" s="140" t="s">
        <v>88</v>
      </c>
      <c r="H31" s="26" t="s">
        <v>243</v>
      </c>
      <c r="I31" s="134" t="s">
        <v>12</v>
      </c>
      <c r="J31" s="25" t="s">
        <v>12</v>
      </c>
      <c r="K31" s="108"/>
    </row>
    <row r="32" spans="1:12" ht="112.5" x14ac:dyDescent="0.3">
      <c r="A32" s="165" t="s">
        <v>27</v>
      </c>
      <c r="B32" s="188" t="s">
        <v>95</v>
      </c>
      <c r="C32" s="169" t="s">
        <v>185</v>
      </c>
      <c r="D32" s="169" t="s">
        <v>33</v>
      </c>
      <c r="E32" s="184" t="s">
        <v>33</v>
      </c>
      <c r="F32" s="169" t="s">
        <v>33</v>
      </c>
      <c r="G32" s="170" t="s">
        <v>88</v>
      </c>
      <c r="H32" s="26" t="s">
        <v>244</v>
      </c>
      <c r="I32" s="134">
        <v>100</v>
      </c>
      <c r="J32" s="25" t="s">
        <v>246</v>
      </c>
      <c r="K32" s="105"/>
    </row>
    <row r="33" spans="1:14" ht="58.15" customHeight="1" x14ac:dyDescent="0.3">
      <c r="A33" s="165"/>
      <c r="B33" s="188"/>
      <c r="C33" s="169"/>
      <c r="D33" s="169"/>
      <c r="E33" s="184"/>
      <c r="F33" s="169"/>
      <c r="G33" s="170"/>
      <c r="H33" s="26" t="s">
        <v>245</v>
      </c>
      <c r="I33" s="134">
        <v>100</v>
      </c>
      <c r="J33" s="135">
        <v>100</v>
      </c>
      <c r="K33" s="110"/>
    </row>
    <row r="34" spans="1:14" s="6" customFormat="1" ht="75.75" hidden="1" customHeight="1" thickBot="1" x14ac:dyDescent="0.35">
      <c r="A34" s="158">
        <v>3</v>
      </c>
      <c r="B34" s="96" t="s">
        <v>107</v>
      </c>
      <c r="C34" s="96" t="s">
        <v>35</v>
      </c>
      <c r="D34" s="96" t="s">
        <v>97</v>
      </c>
      <c r="E34" s="99">
        <f>E36+E38</f>
        <v>52888741.75</v>
      </c>
      <c r="F34" s="98">
        <f>F36+F38</f>
        <v>50621308.579999998</v>
      </c>
      <c r="G34" s="97">
        <f>F34/E34</f>
        <v>0.95712824516192996</v>
      </c>
      <c r="H34" s="98" t="s">
        <v>88</v>
      </c>
      <c r="I34" s="99" t="s">
        <v>88</v>
      </c>
      <c r="J34" s="98" t="s">
        <v>88</v>
      </c>
      <c r="K34" s="110"/>
      <c r="L34" s="128"/>
    </row>
    <row r="35" spans="1:14" s="37" customFormat="1" ht="35.25" customHeight="1" x14ac:dyDescent="0.3">
      <c r="A35" s="158"/>
      <c r="B35" s="158" t="s">
        <v>203</v>
      </c>
      <c r="C35" s="158"/>
      <c r="D35" s="29" t="s">
        <v>151</v>
      </c>
      <c r="E35" s="72">
        <f>E36+E39</f>
        <v>52888741.75</v>
      </c>
      <c r="F35" s="59">
        <f>F36+F39</f>
        <v>50621308.579999998</v>
      </c>
      <c r="G35" s="51">
        <f>F35*100/E35</f>
        <v>95.712824516192995</v>
      </c>
      <c r="H35" s="36"/>
      <c r="I35" s="74"/>
      <c r="J35" s="36"/>
      <c r="K35" s="94"/>
      <c r="L35" s="131"/>
    </row>
    <row r="36" spans="1:14" s="37" customFormat="1" ht="32.25" customHeight="1" x14ac:dyDescent="0.3">
      <c r="A36" s="158"/>
      <c r="B36" s="158"/>
      <c r="C36" s="158"/>
      <c r="D36" s="29" t="s">
        <v>30</v>
      </c>
      <c r="E36" s="72">
        <f>E41+E60+E63+E73</f>
        <v>52888741.75</v>
      </c>
      <c r="F36" s="59">
        <f>F41+F60+F63+F73</f>
        <v>50621308.579999998</v>
      </c>
      <c r="G36" s="51">
        <f t="shared" ref="G36:G41" si="1">F36*100/E36</f>
        <v>95.712824516192995</v>
      </c>
      <c r="H36" s="36" t="s">
        <v>88</v>
      </c>
      <c r="I36" s="74" t="s">
        <v>88</v>
      </c>
      <c r="J36" s="36" t="s">
        <v>88</v>
      </c>
      <c r="K36" s="36" t="s">
        <v>88</v>
      </c>
      <c r="L36" s="131"/>
    </row>
    <row r="37" spans="1:14" s="37" customFormat="1" ht="56.25" hidden="1" customHeight="1" x14ac:dyDescent="0.3">
      <c r="A37" s="158"/>
      <c r="B37" s="158"/>
      <c r="C37" s="158"/>
      <c r="D37" s="29" t="s">
        <v>30</v>
      </c>
      <c r="E37" s="72">
        <f>E41+E60+E64+E73</f>
        <v>33942226.82</v>
      </c>
      <c r="F37" s="59">
        <f>F41+F60+F64+F73</f>
        <v>32565241.759999998</v>
      </c>
      <c r="G37" s="51">
        <f t="shared" si="1"/>
        <v>95.943150497159991</v>
      </c>
      <c r="H37" s="36" t="s">
        <v>88</v>
      </c>
      <c r="I37" s="74" t="s">
        <v>88</v>
      </c>
      <c r="J37" s="36" t="s">
        <v>88</v>
      </c>
      <c r="K37" s="93" t="s">
        <v>88</v>
      </c>
      <c r="L37" s="131">
        <f t="shared" ref="L37:L72" si="2">F37-E37</f>
        <v>-1376985.0600000024</v>
      </c>
    </row>
    <row r="38" spans="1:14" s="37" customFormat="1" ht="56.25" hidden="1" customHeight="1" x14ac:dyDescent="0.3">
      <c r="A38" s="158"/>
      <c r="B38" s="158"/>
      <c r="C38" s="158"/>
      <c r="D38" s="29" t="s">
        <v>98</v>
      </c>
      <c r="E38" s="72">
        <f>E65</f>
        <v>0</v>
      </c>
      <c r="F38" s="59">
        <f>F65</f>
        <v>0</v>
      </c>
      <c r="G38" s="51" t="e">
        <f t="shared" si="1"/>
        <v>#DIV/0!</v>
      </c>
      <c r="H38" s="36" t="s">
        <v>88</v>
      </c>
      <c r="I38" s="74" t="s">
        <v>88</v>
      </c>
      <c r="J38" s="36" t="s">
        <v>88</v>
      </c>
      <c r="K38" s="93" t="s">
        <v>88</v>
      </c>
      <c r="L38" s="131">
        <f t="shared" si="2"/>
        <v>0</v>
      </c>
    </row>
    <row r="39" spans="1:14" s="37" customFormat="1" ht="39" customHeight="1" x14ac:dyDescent="0.3">
      <c r="A39" s="158"/>
      <c r="B39" s="158"/>
      <c r="C39" s="158"/>
      <c r="D39" s="29" t="s">
        <v>98</v>
      </c>
      <c r="E39" s="72">
        <f>E57</f>
        <v>0</v>
      </c>
      <c r="F39" s="59">
        <f>F57</f>
        <v>0</v>
      </c>
      <c r="G39" s="51" t="s">
        <v>171</v>
      </c>
      <c r="H39" s="36"/>
      <c r="I39" s="74"/>
      <c r="J39" s="36"/>
      <c r="K39" s="93"/>
      <c r="L39" s="131"/>
    </row>
    <row r="40" spans="1:14" s="37" customFormat="1" ht="33" customHeight="1" x14ac:dyDescent="0.3">
      <c r="A40" s="171" t="s">
        <v>181</v>
      </c>
      <c r="B40" s="190" t="s">
        <v>115</v>
      </c>
      <c r="C40" s="158" t="s">
        <v>35</v>
      </c>
      <c r="D40" s="29" t="s">
        <v>97</v>
      </c>
      <c r="E40" s="72">
        <f>E41+E42</f>
        <v>921008.96000000008</v>
      </c>
      <c r="F40" s="59">
        <f>F41+F42</f>
        <v>766032.74</v>
      </c>
      <c r="G40" s="51">
        <f t="shared" si="1"/>
        <v>83.173212560277364</v>
      </c>
      <c r="H40" s="191" t="s">
        <v>271</v>
      </c>
      <c r="I40" s="189">
        <v>76526166.459999993</v>
      </c>
      <c r="J40" s="192">
        <v>82838048.640000001</v>
      </c>
      <c r="K40" s="93"/>
      <c r="L40" s="131"/>
    </row>
    <row r="41" spans="1:14" s="37" customFormat="1" ht="33.75" customHeight="1" x14ac:dyDescent="0.3">
      <c r="A41" s="171"/>
      <c r="B41" s="190"/>
      <c r="C41" s="158"/>
      <c r="D41" s="29" t="s">
        <v>30</v>
      </c>
      <c r="E41" s="75">
        <f>E43+E44+E45+E46+E52+E54+E58+E59+E47</f>
        <v>921008.96000000008</v>
      </c>
      <c r="F41" s="75">
        <f>F43+F44+F45+F46+F52+F54+F58+F59+F47</f>
        <v>766032.74</v>
      </c>
      <c r="G41" s="51">
        <f t="shared" si="1"/>
        <v>83.173212560277364</v>
      </c>
      <c r="H41" s="191"/>
      <c r="I41" s="189"/>
      <c r="J41" s="192"/>
      <c r="K41" s="95"/>
      <c r="L41" s="131"/>
      <c r="N41" s="92"/>
    </row>
    <row r="42" spans="1:14" s="37" customFormat="1" ht="37.5" customHeight="1" x14ac:dyDescent="0.3">
      <c r="A42" s="171"/>
      <c r="B42" s="190"/>
      <c r="C42" s="158"/>
      <c r="D42" s="29" t="s">
        <v>98</v>
      </c>
      <c r="E42" s="75">
        <v>0</v>
      </c>
      <c r="F42" s="61">
        <f>F57</f>
        <v>0</v>
      </c>
      <c r="G42" s="44" t="s">
        <v>171</v>
      </c>
      <c r="H42" s="191"/>
      <c r="I42" s="189"/>
      <c r="J42" s="192"/>
      <c r="K42" s="95"/>
      <c r="L42" s="131"/>
      <c r="N42" s="92"/>
    </row>
    <row r="43" spans="1:14" s="23" customFormat="1" ht="135.75" customHeight="1" x14ac:dyDescent="0.3">
      <c r="A43" s="38" t="s">
        <v>61</v>
      </c>
      <c r="B43" s="26" t="s">
        <v>36</v>
      </c>
      <c r="C43" s="25" t="s">
        <v>35</v>
      </c>
      <c r="D43" s="25" t="s">
        <v>30</v>
      </c>
      <c r="E43" s="73">
        <v>237472.16</v>
      </c>
      <c r="F43" s="60">
        <v>237472.16</v>
      </c>
      <c r="G43" s="42">
        <f>F43*100/E43</f>
        <v>100</v>
      </c>
      <c r="H43" s="191"/>
      <c r="I43" s="189"/>
      <c r="J43" s="192"/>
      <c r="K43" s="40"/>
      <c r="L43" s="131"/>
    </row>
    <row r="44" spans="1:14" s="23" customFormat="1" ht="100.5" customHeight="1" x14ac:dyDescent="0.3">
      <c r="A44" s="38" t="s">
        <v>62</v>
      </c>
      <c r="B44" s="26" t="s">
        <v>116</v>
      </c>
      <c r="C44" s="25" t="s">
        <v>35</v>
      </c>
      <c r="D44" s="25" t="s">
        <v>30</v>
      </c>
      <c r="E44" s="73">
        <v>265393.65000000002</v>
      </c>
      <c r="F44" s="60">
        <v>258908.78</v>
      </c>
      <c r="G44" s="42">
        <f t="shared" ref="G44:G80" si="3">F44*100/E44</f>
        <v>97.556508982034785</v>
      </c>
      <c r="H44" s="191"/>
      <c r="I44" s="189"/>
      <c r="J44" s="192"/>
      <c r="K44" s="152" t="s">
        <v>251</v>
      </c>
      <c r="L44" s="127">
        <f>F44-E44</f>
        <v>-6484.8700000000244</v>
      </c>
    </row>
    <row r="45" spans="1:14" ht="114" customHeight="1" x14ac:dyDescent="0.3">
      <c r="A45" s="38" t="s">
        <v>63</v>
      </c>
      <c r="B45" s="26" t="s">
        <v>168</v>
      </c>
      <c r="C45" s="25" t="s">
        <v>35</v>
      </c>
      <c r="D45" s="25" t="s">
        <v>30</v>
      </c>
      <c r="E45" s="73">
        <v>167864</v>
      </c>
      <c r="F45" s="60">
        <v>98414</v>
      </c>
      <c r="G45" s="42">
        <f t="shared" si="3"/>
        <v>58.627222036887005</v>
      </c>
      <c r="H45" s="191"/>
      <c r="I45" s="189"/>
      <c r="J45" s="192"/>
      <c r="K45" s="152" t="s">
        <v>191</v>
      </c>
      <c r="L45" s="127">
        <f>F45-E45</f>
        <v>-69450</v>
      </c>
    </row>
    <row r="46" spans="1:14" ht="82.5" customHeight="1" x14ac:dyDescent="0.3">
      <c r="A46" s="38" t="s">
        <v>64</v>
      </c>
      <c r="B46" s="26" t="s">
        <v>117</v>
      </c>
      <c r="C46" s="25" t="s">
        <v>35</v>
      </c>
      <c r="D46" s="25" t="s">
        <v>30</v>
      </c>
      <c r="E46" s="73">
        <v>24000</v>
      </c>
      <c r="F46" s="60">
        <v>15000</v>
      </c>
      <c r="G46" s="42">
        <f t="shared" si="3"/>
        <v>62.5</v>
      </c>
      <c r="H46" s="191"/>
      <c r="I46" s="189"/>
      <c r="J46" s="192"/>
      <c r="K46" s="152" t="s">
        <v>252</v>
      </c>
      <c r="L46" s="127">
        <f>F46-E46</f>
        <v>-9000</v>
      </c>
    </row>
    <row r="47" spans="1:14" s="23" customFormat="1" ht="81" customHeight="1" x14ac:dyDescent="0.3">
      <c r="A47" s="38" t="s">
        <v>65</v>
      </c>
      <c r="B47" s="26" t="s">
        <v>37</v>
      </c>
      <c r="C47" s="25" t="s">
        <v>35</v>
      </c>
      <c r="D47" s="25" t="s">
        <v>30</v>
      </c>
      <c r="E47" s="73">
        <v>17800</v>
      </c>
      <c r="F47" s="60">
        <v>17800</v>
      </c>
      <c r="G47" s="42">
        <f t="shared" si="3"/>
        <v>100</v>
      </c>
      <c r="H47" s="191"/>
      <c r="I47" s="189"/>
      <c r="J47" s="192"/>
      <c r="K47" s="40"/>
      <c r="L47" s="131"/>
    </row>
    <row r="48" spans="1:14" ht="117" hidden="1" customHeight="1" x14ac:dyDescent="0.3">
      <c r="A48" s="100" t="s">
        <v>66</v>
      </c>
      <c r="B48" s="101" t="s">
        <v>38</v>
      </c>
      <c r="C48" s="102" t="s">
        <v>35</v>
      </c>
      <c r="D48" s="102" t="s">
        <v>30</v>
      </c>
      <c r="E48" s="116" t="s">
        <v>33</v>
      </c>
      <c r="F48" s="117">
        <v>0</v>
      </c>
      <c r="G48" s="103" t="e">
        <f t="shared" si="3"/>
        <v>#VALUE!</v>
      </c>
      <c r="H48" s="191"/>
      <c r="I48" s="189"/>
      <c r="J48" s="192"/>
      <c r="K48" s="105"/>
      <c r="L48" s="128"/>
    </row>
    <row r="49" spans="1:12" ht="155.25" hidden="1" customHeight="1" x14ac:dyDescent="0.3">
      <c r="A49" s="100" t="s">
        <v>68</v>
      </c>
      <c r="B49" s="101" t="s">
        <v>39</v>
      </c>
      <c r="C49" s="102" t="s">
        <v>35</v>
      </c>
      <c r="D49" s="102" t="s">
        <v>30</v>
      </c>
      <c r="E49" s="116" t="s">
        <v>33</v>
      </c>
      <c r="F49" s="117" t="s">
        <v>33</v>
      </c>
      <c r="G49" s="103" t="e">
        <f t="shared" si="3"/>
        <v>#VALUE!</v>
      </c>
      <c r="H49" s="191"/>
      <c r="I49" s="189"/>
      <c r="J49" s="192"/>
      <c r="K49" s="105"/>
      <c r="L49" s="128"/>
    </row>
    <row r="50" spans="1:12" ht="165.75" hidden="1" customHeight="1" x14ac:dyDescent="0.3">
      <c r="A50" s="100" t="s">
        <v>119</v>
      </c>
      <c r="B50" s="101" t="s">
        <v>40</v>
      </c>
      <c r="C50" s="102" t="s">
        <v>35</v>
      </c>
      <c r="D50" s="102" t="s">
        <v>30</v>
      </c>
      <c r="E50" s="116" t="s">
        <v>33</v>
      </c>
      <c r="F50" s="117" t="s">
        <v>33</v>
      </c>
      <c r="G50" s="103" t="e">
        <f t="shared" si="3"/>
        <v>#VALUE!</v>
      </c>
      <c r="H50" s="191"/>
      <c r="I50" s="189"/>
      <c r="J50" s="192"/>
      <c r="K50" s="105"/>
      <c r="L50" s="128"/>
    </row>
    <row r="51" spans="1:12" ht="114" hidden="1" customHeight="1" x14ac:dyDescent="0.3">
      <c r="A51" s="100" t="s">
        <v>92</v>
      </c>
      <c r="B51" s="101" t="s">
        <v>118</v>
      </c>
      <c r="C51" s="102" t="s">
        <v>35</v>
      </c>
      <c r="D51" s="102" t="s">
        <v>30</v>
      </c>
      <c r="E51" s="116">
        <f>2000*2-4000</f>
        <v>0</v>
      </c>
      <c r="F51" s="117" t="s">
        <v>33</v>
      </c>
      <c r="G51" s="103" t="e">
        <f t="shared" si="3"/>
        <v>#VALUE!</v>
      </c>
      <c r="H51" s="191"/>
      <c r="I51" s="189"/>
      <c r="J51" s="192"/>
      <c r="K51" s="105"/>
      <c r="L51" s="128"/>
    </row>
    <row r="52" spans="1:12" ht="85.5" customHeight="1" x14ac:dyDescent="0.3">
      <c r="A52" s="38" t="s">
        <v>65</v>
      </c>
      <c r="B52" s="26" t="s">
        <v>120</v>
      </c>
      <c r="C52" s="25" t="s">
        <v>35</v>
      </c>
      <c r="D52" s="25" t="s">
        <v>30</v>
      </c>
      <c r="E52" s="73">
        <v>208479.15</v>
      </c>
      <c r="F52" s="60">
        <v>138437.79999999999</v>
      </c>
      <c r="G52" s="42">
        <f t="shared" si="3"/>
        <v>66.403666745571428</v>
      </c>
      <c r="H52" s="191"/>
      <c r="I52" s="189"/>
      <c r="J52" s="192"/>
      <c r="K52" s="152" t="s">
        <v>252</v>
      </c>
      <c r="L52" s="127">
        <f>F52-E52</f>
        <v>-70041.350000000006</v>
      </c>
    </row>
    <row r="53" spans="1:12" ht="114" hidden="1" customHeight="1" x14ac:dyDescent="0.3">
      <c r="A53" s="100" t="s">
        <v>66</v>
      </c>
      <c r="B53" s="101" t="s">
        <v>129</v>
      </c>
      <c r="C53" s="102" t="s">
        <v>35</v>
      </c>
      <c r="D53" s="102" t="s">
        <v>30</v>
      </c>
      <c r="E53" s="116"/>
      <c r="F53" s="117"/>
      <c r="G53" s="103" t="e">
        <f t="shared" si="3"/>
        <v>#DIV/0!</v>
      </c>
      <c r="H53" s="191"/>
      <c r="I53" s="189"/>
      <c r="J53" s="192"/>
      <c r="K53" s="105"/>
      <c r="L53" s="128"/>
    </row>
    <row r="54" spans="1:12" ht="84" hidden="1" customHeight="1" x14ac:dyDescent="0.3">
      <c r="A54" s="100" t="s">
        <v>66</v>
      </c>
      <c r="B54" s="101" t="s">
        <v>133</v>
      </c>
      <c r="C54" s="102" t="s">
        <v>35</v>
      </c>
      <c r="D54" s="102" t="s">
        <v>30</v>
      </c>
      <c r="E54" s="116">
        <v>0</v>
      </c>
      <c r="F54" s="117">
        <v>0</v>
      </c>
      <c r="G54" s="103" t="e">
        <f t="shared" si="3"/>
        <v>#DIV/0!</v>
      </c>
      <c r="H54" s="191"/>
      <c r="I54" s="189"/>
      <c r="J54" s="192"/>
      <c r="K54" s="105"/>
      <c r="L54" s="128"/>
    </row>
    <row r="55" spans="1:12" ht="47.45" hidden="1" customHeight="1" x14ac:dyDescent="0.3">
      <c r="A55" s="100"/>
      <c r="B55" s="160" t="s">
        <v>159</v>
      </c>
      <c r="C55" s="159" t="s">
        <v>35</v>
      </c>
      <c r="D55" s="102" t="s">
        <v>97</v>
      </c>
      <c r="E55" s="116">
        <f>E56+E57</f>
        <v>0</v>
      </c>
      <c r="F55" s="117">
        <v>0</v>
      </c>
      <c r="G55" s="103" t="e">
        <f t="shared" si="3"/>
        <v>#DIV/0!</v>
      </c>
      <c r="H55" s="191"/>
      <c r="I55" s="189"/>
      <c r="J55" s="192"/>
      <c r="K55" s="105"/>
      <c r="L55" s="128"/>
    </row>
    <row r="56" spans="1:12" ht="43.15" hidden="1" customHeight="1" x14ac:dyDescent="0.3">
      <c r="A56" s="157"/>
      <c r="B56" s="160"/>
      <c r="C56" s="159"/>
      <c r="D56" s="102" t="s">
        <v>30</v>
      </c>
      <c r="E56" s="116">
        <v>0</v>
      </c>
      <c r="F56" s="117">
        <v>0</v>
      </c>
      <c r="G56" s="103" t="e">
        <f t="shared" si="3"/>
        <v>#DIV/0!</v>
      </c>
      <c r="H56" s="191"/>
      <c r="I56" s="189"/>
      <c r="J56" s="192"/>
      <c r="K56" s="105"/>
      <c r="L56" s="128"/>
    </row>
    <row r="57" spans="1:12" ht="46.9" hidden="1" customHeight="1" x14ac:dyDescent="0.3">
      <c r="A57" s="157"/>
      <c r="B57" s="160"/>
      <c r="C57" s="159"/>
      <c r="D57" s="102" t="s">
        <v>98</v>
      </c>
      <c r="E57" s="116">
        <v>0</v>
      </c>
      <c r="F57" s="117">
        <v>0</v>
      </c>
      <c r="G57" s="103" t="e">
        <f t="shared" si="3"/>
        <v>#DIV/0!</v>
      </c>
      <c r="H57" s="191"/>
      <c r="I57" s="189"/>
      <c r="J57" s="192"/>
      <c r="K57" s="105"/>
      <c r="L57" s="128"/>
    </row>
    <row r="58" spans="1:12" ht="93.75" hidden="1" x14ac:dyDescent="0.3">
      <c r="A58" s="100" t="s">
        <v>68</v>
      </c>
      <c r="B58" s="118" t="s">
        <v>170</v>
      </c>
      <c r="C58" s="102" t="s">
        <v>35</v>
      </c>
      <c r="D58" s="102" t="s">
        <v>30</v>
      </c>
      <c r="E58" s="116">
        <v>0</v>
      </c>
      <c r="F58" s="117">
        <v>0</v>
      </c>
      <c r="G58" s="103" t="e">
        <f t="shared" si="3"/>
        <v>#DIV/0!</v>
      </c>
      <c r="H58" s="191"/>
      <c r="I58" s="189"/>
      <c r="J58" s="192"/>
      <c r="K58" s="105"/>
      <c r="L58" s="128"/>
    </row>
    <row r="59" spans="1:12" s="23" customFormat="1" ht="75" hidden="1" x14ac:dyDescent="0.3">
      <c r="A59" s="100" t="s">
        <v>119</v>
      </c>
      <c r="B59" s="118" t="s">
        <v>169</v>
      </c>
      <c r="C59" s="102" t="s">
        <v>35</v>
      </c>
      <c r="D59" s="102" t="s">
        <v>30</v>
      </c>
      <c r="E59" s="116">
        <v>0</v>
      </c>
      <c r="F59" s="117">
        <v>0</v>
      </c>
      <c r="G59" s="103" t="e">
        <f t="shared" si="3"/>
        <v>#DIV/0!</v>
      </c>
      <c r="H59" s="111" t="s">
        <v>192</v>
      </c>
      <c r="I59" s="119">
        <v>1</v>
      </c>
      <c r="J59" s="109">
        <v>1</v>
      </c>
      <c r="K59" s="105"/>
      <c r="L59" s="131"/>
    </row>
    <row r="60" spans="1:12" s="37" customFormat="1" ht="78.75" customHeight="1" x14ac:dyDescent="0.3">
      <c r="A60" s="52" t="s">
        <v>2</v>
      </c>
      <c r="B60" s="27" t="s">
        <v>41</v>
      </c>
      <c r="C60" s="29" t="s">
        <v>35</v>
      </c>
      <c r="D60" s="29" t="s">
        <v>30</v>
      </c>
      <c r="E60" s="75">
        <f>SUM(E61:E62)</f>
        <v>555805.5</v>
      </c>
      <c r="F60" s="61">
        <f>SUM(F61:F62)</f>
        <v>487791.06999999995</v>
      </c>
      <c r="G60" s="44">
        <f t="shared" si="3"/>
        <v>87.762908067660348</v>
      </c>
      <c r="H60" s="178" t="s">
        <v>272</v>
      </c>
      <c r="I60" s="176">
        <v>53530606</v>
      </c>
      <c r="J60" s="207">
        <v>53969112.950000003</v>
      </c>
      <c r="K60" s="95"/>
      <c r="L60" s="131"/>
    </row>
    <row r="61" spans="1:12" ht="172.5" customHeight="1" x14ac:dyDescent="0.3">
      <c r="A61" s="38" t="s">
        <v>67</v>
      </c>
      <c r="B61" s="26" t="s">
        <v>158</v>
      </c>
      <c r="C61" s="25" t="s">
        <v>35</v>
      </c>
      <c r="D61" s="25" t="s">
        <v>30</v>
      </c>
      <c r="E61" s="73">
        <v>437516.22</v>
      </c>
      <c r="F61" s="60">
        <v>409047.35</v>
      </c>
      <c r="G61" s="42">
        <f t="shared" si="3"/>
        <v>93.493070954032291</v>
      </c>
      <c r="H61" s="178"/>
      <c r="I61" s="176"/>
      <c r="J61" s="207"/>
      <c r="K61" s="152" t="s">
        <v>253</v>
      </c>
      <c r="L61" s="127">
        <f>F61-E61</f>
        <v>-28468.869999999995</v>
      </c>
    </row>
    <row r="62" spans="1:12" ht="83.25" customHeight="1" x14ac:dyDescent="0.3">
      <c r="A62" s="38" t="s">
        <v>69</v>
      </c>
      <c r="B62" s="26" t="s">
        <v>121</v>
      </c>
      <c r="C62" s="25" t="s">
        <v>35</v>
      </c>
      <c r="D62" s="25" t="s">
        <v>30</v>
      </c>
      <c r="E62" s="73">
        <v>118289.28</v>
      </c>
      <c r="F62" s="60">
        <v>78743.72</v>
      </c>
      <c r="G62" s="42">
        <f t="shared" si="3"/>
        <v>66.568771066997783</v>
      </c>
      <c r="H62" s="178"/>
      <c r="I62" s="176"/>
      <c r="J62" s="207"/>
      <c r="K62" s="152" t="s">
        <v>254</v>
      </c>
      <c r="L62" s="127">
        <f>F62-E62</f>
        <v>-39545.56</v>
      </c>
    </row>
    <row r="63" spans="1:12" s="37" customFormat="1" ht="150" customHeight="1" x14ac:dyDescent="0.3">
      <c r="A63" s="171" t="s">
        <v>3</v>
      </c>
      <c r="B63" s="190" t="s">
        <v>42</v>
      </c>
      <c r="C63" s="158" t="s">
        <v>122</v>
      </c>
      <c r="D63" s="29" t="s">
        <v>30</v>
      </c>
      <c r="E63" s="75">
        <f>E66+E68+E69+E71+E72</f>
        <v>18946514.93</v>
      </c>
      <c r="F63" s="61">
        <f>F66+F68+F69+F71+F72</f>
        <v>18056066.82</v>
      </c>
      <c r="G63" s="44">
        <f t="shared" si="3"/>
        <v>95.300201048636865</v>
      </c>
      <c r="H63" s="178" t="s">
        <v>273</v>
      </c>
      <c r="I63" s="179">
        <v>1</v>
      </c>
      <c r="J63" s="194">
        <v>0.95</v>
      </c>
      <c r="K63" s="95"/>
      <c r="L63" s="131"/>
    </row>
    <row r="64" spans="1:12" s="6" customFormat="1" ht="98.25" hidden="1" customHeight="1" x14ac:dyDescent="0.3">
      <c r="A64" s="171"/>
      <c r="B64" s="190"/>
      <c r="C64" s="158"/>
      <c r="D64" s="29" t="s">
        <v>30</v>
      </c>
      <c r="E64" s="112"/>
      <c r="F64" s="113"/>
      <c r="G64" s="103" t="e">
        <f t="shared" si="3"/>
        <v>#DIV/0!</v>
      </c>
      <c r="H64" s="178"/>
      <c r="I64" s="179"/>
      <c r="J64" s="194"/>
      <c r="K64" s="114"/>
      <c r="L64" s="128">
        <f t="shared" si="2"/>
        <v>0</v>
      </c>
    </row>
    <row r="65" spans="1:13" s="6" customFormat="1" ht="55.5" hidden="1" customHeight="1" x14ac:dyDescent="0.3">
      <c r="A65" s="171"/>
      <c r="B65" s="190"/>
      <c r="C65" s="158"/>
      <c r="D65" s="29" t="s">
        <v>98</v>
      </c>
      <c r="E65" s="112"/>
      <c r="F65" s="113"/>
      <c r="G65" s="103" t="e">
        <f t="shared" si="3"/>
        <v>#DIV/0!</v>
      </c>
      <c r="H65" s="178"/>
      <c r="I65" s="179"/>
      <c r="J65" s="194"/>
      <c r="K65" s="114"/>
      <c r="L65" s="128">
        <f t="shared" si="2"/>
        <v>0</v>
      </c>
    </row>
    <row r="66" spans="1:13" ht="94.5" customHeight="1" x14ac:dyDescent="0.3">
      <c r="A66" s="165" t="s">
        <v>178</v>
      </c>
      <c r="B66" s="26" t="s">
        <v>43</v>
      </c>
      <c r="C66" s="25" t="s">
        <v>35</v>
      </c>
      <c r="D66" s="25" t="s">
        <v>30</v>
      </c>
      <c r="E66" s="73">
        <v>9750049.5700000003</v>
      </c>
      <c r="F66" s="60">
        <v>8937747.9700000007</v>
      </c>
      <c r="G66" s="42">
        <f t="shared" si="3"/>
        <v>91.668743895422068</v>
      </c>
      <c r="H66" s="178"/>
      <c r="I66" s="179"/>
      <c r="J66" s="194"/>
      <c r="K66" s="152" t="s">
        <v>255</v>
      </c>
      <c r="L66" s="127">
        <f>F66-E66</f>
        <v>-812301.59999999963</v>
      </c>
      <c r="M66" s="4"/>
    </row>
    <row r="67" spans="1:13" ht="42.75" hidden="1" customHeight="1" x14ac:dyDescent="0.3">
      <c r="A67" s="165"/>
      <c r="B67" s="26"/>
      <c r="C67" s="25" t="s">
        <v>123</v>
      </c>
      <c r="D67" s="25" t="s">
        <v>30</v>
      </c>
      <c r="E67" s="73"/>
      <c r="F67" s="60"/>
      <c r="G67" s="42" t="e">
        <f t="shared" si="3"/>
        <v>#DIV/0!</v>
      </c>
      <c r="H67" s="178"/>
      <c r="I67" s="179"/>
      <c r="J67" s="194"/>
      <c r="K67" s="105" t="s">
        <v>96</v>
      </c>
      <c r="L67" s="127">
        <f t="shared" ref="L67:L68" si="4">F67-E67</f>
        <v>0</v>
      </c>
    </row>
    <row r="68" spans="1:13" ht="96" customHeight="1" x14ac:dyDescent="0.3">
      <c r="A68" s="38" t="s">
        <v>70</v>
      </c>
      <c r="B68" s="26" t="s">
        <v>172</v>
      </c>
      <c r="C68" s="25" t="s">
        <v>35</v>
      </c>
      <c r="D68" s="25" t="s">
        <v>30</v>
      </c>
      <c r="E68" s="73">
        <v>270752.15999999997</v>
      </c>
      <c r="F68" s="60">
        <v>192605.65</v>
      </c>
      <c r="G68" s="42">
        <f t="shared" si="3"/>
        <v>71.137253346381442</v>
      </c>
      <c r="H68" s="178"/>
      <c r="I68" s="179"/>
      <c r="J68" s="194"/>
      <c r="K68" s="152" t="s">
        <v>252</v>
      </c>
      <c r="L68" s="127">
        <f t="shared" si="4"/>
        <v>-78146.50999999998</v>
      </c>
    </row>
    <row r="69" spans="1:13" ht="90.75" customHeight="1" x14ac:dyDescent="0.3">
      <c r="A69" s="38" t="s">
        <v>71</v>
      </c>
      <c r="B69" s="26" t="s">
        <v>124</v>
      </c>
      <c r="C69" s="25" t="s">
        <v>35</v>
      </c>
      <c r="D69" s="25" t="s">
        <v>30</v>
      </c>
      <c r="E69" s="73">
        <v>7325713.2000000002</v>
      </c>
      <c r="F69" s="60">
        <v>7325713.2000000002</v>
      </c>
      <c r="G69" s="42">
        <f t="shared" si="3"/>
        <v>100</v>
      </c>
      <c r="H69" s="178"/>
      <c r="I69" s="179"/>
      <c r="J69" s="194"/>
      <c r="K69" s="105"/>
      <c r="L69" s="128"/>
    </row>
    <row r="70" spans="1:13" ht="75" hidden="1" customHeight="1" x14ac:dyDescent="0.3">
      <c r="A70" s="100" t="s">
        <v>72</v>
      </c>
      <c r="B70" s="101" t="s">
        <v>125</v>
      </c>
      <c r="C70" s="102" t="s">
        <v>123</v>
      </c>
      <c r="D70" s="102" t="s">
        <v>30</v>
      </c>
      <c r="E70" s="116"/>
      <c r="F70" s="117"/>
      <c r="G70" s="103" t="e">
        <f t="shared" si="3"/>
        <v>#DIV/0!</v>
      </c>
      <c r="H70" s="178"/>
      <c r="I70" s="179"/>
      <c r="J70" s="194"/>
      <c r="K70" s="101"/>
      <c r="L70" s="128"/>
    </row>
    <row r="71" spans="1:13" ht="81.75" customHeight="1" x14ac:dyDescent="0.3">
      <c r="A71" s="38" t="s">
        <v>72</v>
      </c>
      <c r="B71" s="26" t="s">
        <v>205</v>
      </c>
      <c r="C71" s="25" t="s">
        <v>35</v>
      </c>
      <c r="D71" s="25" t="s">
        <v>30</v>
      </c>
      <c r="E71" s="73">
        <v>1600000</v>
      </c>
      <c r="F71" s="60">
        <v>1600000</v>
      </c>
      <c r="G71" s="42">
        <f t="shared" si="3"/>
        <v>100</v>
      </c>
      <c r="H71" s="178"/>
      <c r="I71" s="179"/>
      <c r="J71" s="194"/>
      <c r="K71" s="101"/>
      <c r="L71" s="128"/>
    </row>
    <row r="72" spans="1:13" ht="93.75" hidden="1" customHeight="1" x14ac:dyDescent="0.3">
      <c r="A72" s="100" t="s">
        <v>126</v>
      </c>
      <c r="B72" s="101" t="s">
        <v>157</v>
      </c>
      <c r="C72" s="102" t="s">
        <v>35</v>
      </c>
      <c r="D72" s="102" t="s">
        <v>30</v>
      </c>
      <c r="E72" s="116">
        <v>0</v>
      </c>
      <c r="F72" s="117">
        <v>0</v>
      </c>
      <c r="G72" s="103" t="e">
        <f t="shared" si="3"/>
        <v>#DIV/0!</v>
      </c>
      <c r="H72" s="178"/>
      <c r="I72" s="179"/>
      <c r="J72" s="194"/>
      <c r="K72" s="101"/>
      <c r="L72" s="128">
        <f t="shared" si="2"/>
        <v>0</v>
      </c>
    </row>
    <row r="73" spans="1:13" s="37" customFormat="1" ht="78.75" customHeight="1" x14ac:dyDescent="0.3">
      <c r="A73" s="52" t="s">
        <v>4</v>
      </c>
      <c r="B73" s="27" t="s">
        <v>44</v>
      </c>
      <c r="C73" s="29" t="s">
        <v>35</v>
      </c>
      <c r="D73" s="29" t="s">
        <v>30</v>
      </c>
      <c r="E73" s="75">
        <f>E74+E75+E77+E78+E76</f>
        <v>32465412.360000003</v>
      </c>
      <c r="F73" s="75">
        <f>F74+F75+F77+F78+F76</f>
        <v>31311417.949999999</v>
      </c>
      <c r="G73" s="44">
        <f t="shared" si="3"/>
        <v>96.445465108517098</v>
      </c>
      <c r="H73" s="178" t="s">
        <v>270</v>
      </c>
      <c r="I73" s="179">
        <v>1</v>
      </c>
      <c r="J73" s="193">
        <v>105.44</v>
      </c>
      <c r="K73" s="95"/>
      <c r="L73" s="131"/>
    </row>
    <row r="74" spans="1:13" ht="87" customHeight="1" x14ac:dyDescent="0.3">
      <c r="A74" s="38" t="s">
        <v>73</v>
      </c>
      <c r="B74" s="26" t="s">
        <v>45</v>
      </c>
      <c r="C74" s="25" t="s">
        <v>35</v>
      </c>
      <c r="D74" s="25" t="s">
        <v>30</v>
      </c>
      <c r="E74" s="73">
        <v>31697157.850000001</v>
      </c>
      <c r="F74" s="60">
        <v>30543178.16</v>
      </c>
      <c r="G74" s="42">
        <f t="shared" si="3"/>
        <v>96.359359108911391</v>
      </c>
      <c r="H74" s="178"/>
      <c r="I74" s="179"/>
      <c r="J74" s="193"/>
      <c r="K74" s="152" t="s">
        <v>252</v>
      </c>
      <c r="L74" s="127">
        <f>F74-E74</f>
        <v>-1153979.6900000013</v>
      </c>
    </row>
    <row r="75" spans="1:13" ht="74.25" customHeight="1" x14ac:dyDescent="0.3">
      <c r="A75" s="38" t="s">
        <v>74</v>
      </c>
      <c r="B75" s="26" t="s">
        <v>130</v>
      </c>
      <c r="C75" s="25" t="s">
        <v>35</v>
      </c>
      <c r="D75" s="25" t="s">
        <v>30</v>
      </c>
      <c r="E75" s="73">
        <v>422160</v>
      </c>
      <c r="F75" s="60">
        <v>422160</v>
      </c>
      <c r="G75" s="42">
        <f t="shared" si="3"/>
        <v>100</v>
      </c>
      <c r="H75" s="178"/>
      <c r="I75" s="179"/>
      <c r="J75" s="193"/>
      <c r="K75" s="105"/>
      <c r="L75" s="128"/>
    </row>
    <row r="76" spans="1:13" ht="94.5" customHeight="1" x14ac:dyDescent="0.3">
      <c r="A76" s="38" t="s">
        <v>75</v>
      </c>
      <c r="B76" s="26" t="s">
        <v>206</v>
      </c>
      <c r="C76" s="25" t="s">
        <v>35</v>
      </c>
      <c r="D76" s="25" t="s">
        <v>30</v>
      </c>
      <c r="E76" s="73">
        <v>13900</v>
      </c>
      <c r="F76" s="60">
        <v>13900</v>
      </c>
      <c r="G76" s="42">
        <f t="shared" si="3"/>
        <v>100</v>
      </c>
      <c r="H76" s="178"/>
      <c r="I76" s="179"/>
      <c r="J76" s="193"/>
      <c r="K76" s="105"/>
      <c r="L76" s="128"/>
    </row>
    <row r="77" spans="1:13" ht="98.25" customHeight="1" x14ac:dyDescent="0.3">
      <c r="A77" s="38" t="s">
        <v>179</v>
      </c>
      <c r="B77" s="26" t="s">
        <v>46</v>
      </c>
      <c r="C77" s="25" t="s">
        <v>35</v>
      </c>
      <c r="D77" s="25" t="s">
        <v>30</v>
      </c>
      <c r="E77" s="76">
        <v>332194.51</v>
      </c>
      <c r="F77" s="62">
        <v>332179.78999999998</v>
      </c>
      <c r="G77" s="42">
        <f t="shared" si="3"/>
        <v>99.995568861147035</v>
      </c>
      <c r="H77" s="178"/>
      <c r="I77" s="179"/>
      <c r="J77" s="193"/>
      <c r="K77" s="152" t="s">
        <v>252</v>
      </c>
      <c r="L77" s="128"/>
    </row>
    <row r="78" spans="1:13" ht="92.25" hidden="1" customHeight="1" x14ac:dyDescent="0.3">
      <c r="A78" s="100" t="s">
        <v>207</v>
      </c>
      <c r="B78" s="101" t="s">
        <v>173</v>
      </c>
      <c r="C78" s="102" t="s">
        <v>35</v>
      </c>
      <c r="D78" s="102" t="s">
        <v>30</v>
      </c>
      <c r="E78" s="120">
        <v>0</v>
      </c>
      <c r="F78" s="121">
        <v>0</v>
      </c>
      <c r="G78" s="103" t="e">
        <f t="shared" si="3"/>
        <v>#DIV/0!</v>
      </c>
      <c r="H78" s="178"/>
      <c r="I78" s="179"/>
      <c r="J78" s="193"/>
      <c r="K78" s="101"/>
      <c r="L78" s="128"/>
    </row>
    <row r="79" spans="1:13" ht="30" customHeight="1" x14ac:dyDescent="0.3">
      <c r="A79" s="158">
        <v>4</v>
      </c>
      <c r="B79" s="158" t="s">
        <v>204</v>
      </c>
      <c r="C79" s="158"/>
      <c r="D79" s="29" t="s">
        <v>97</v>
      </c>
      <c r="E79" s="72">
        <f>E80+E81</f>
        <v>308246496.65000004</v>
      </c>
      <c r="F79" s="59">
        <f>F80+F81</f>
        <v>301944247.22999996</v>
      </c>
      <c r="G79" s="44">
        <f t="shared" si="3"/>
        <v>97.955451403830224</v>
      </c>
      <c r="H79" s="36" t="s">
        <v>88</v>
      </c>
      <c r="I79" s="74" t="s">
        <v>88</v>
      </c>
      <c r="J79" s="36" t="s">
        <v>88</v>
      </c>
      <c r="K79" s="36" t="s">
        <v>88</v>
      </c>
      <c r="L79" s="128"/>
    </row>
    <row r="80" spans="1:13" ht="30" customHeight="1" x14ac:dyDescent="0.3">
      <c r="A80" s="158"/>
      <c r="B80" s="158"/>
      <c r="C80" s="158"/>
      <c r="D80" s="29" t="s">
        <v>30</v>
      </c>
      <c r="E80" s="72">
        <f>E94+E100+E120+E124+E126+E127+E128+E129+E132+E133+E134+E135+E136</f>
        <v>308246496.65000004</v>
      </c>
      <c r="F80" s="59">
        <f>F94+F100+F120+F124+F126+F127+F128+F129+F132+F133+F134+F135+F136</f>
        <v>301944247.22999996</v>
      </c>
      <c r="G80" s="44">
        <f t="shared" si="3"/>
        <v>97.955451403830224</v>
      </c>
      <c r="H80" s="36" t="s">
        <v>88</v>
      </c>
      <c r="I80" s="74" t="s">
        <v>88</v>
      </c>
      <c r="J80" s="36" t="s">
        <v>88</v>
      </c>
      <c r="K80" s="36" t="s">
        <v>88</v>
      </c>
      <c r="L80" s="128"/>
    </row>
    <row r="81" spans="1:12" ht="43.5" customHeight="1" x14ac:dyDescent="0.3">
      <c r="A81" s="158"/>
      <c r="B81" s="158"/>
      <c r="C81" s="158"/>
      <c r="D81" s="29" t="s">
        <v>98</v>
      </c>
      <c r="E81" s="72">
        <f>E130</f>
        <v>0</v>
      </c>
      <c r="F81" s="59">
        <f>F130</f>
        <v>0</v>
      </c>
      <c r="G81" s="51" t="s">
        <v>171</v>
      </c>
      <c r="H81" s="36" t="s">
        <v>88</v>
      </c>
      <c r="I81" s="74" t="s">
        <v>88</v>
      </c>
      <c r="J81" s="36" t="s">
        <v>88</v>
      </c>
      <c r="K81" s="36" t="s">
        <v>88</v>
      </c>
      <c r="L81" s="128"/>
    </row>
    <row r="82" spans="1:12" ht="123" customHeight="1" x14ac:dyDescent="0.3">
      <c r="A82" s="165" t="s">
        <v>5</v>
      </c>
      <c r="B82" s="188" t="s">
        <v>47</v>
      </c>
      <c r="C82" s="169" t="s">
        <v>104</v>
      </c>
      <c r="D82" s="169" t="s">
        <v>30</v>
      </c>
      <c r="E82" s="184" t="s">
        <v>33</v>
      </c>
      <c r="F82" s="169" t="s">
        <v>33</v>
      </c>
      <c r="G82" s="170" t="s">
        <v>88</v>
      </c>
      <c r="H82" s="26" t="s">
        <v>208</v>
      </c>
      <c r="I82" s="134">
        <v>1</v>
      </c>
      <c r="J82" s="135">
        <v>1</v>
      </c>
      <c r="K82" s="105"/>
    </row>
    <row r="83" spans="1:12" ht="155.25" customHeight="1" x14ac:dyDescent="0.3">
      <c r="A83" s="165"/>
      <c r="B83" s="188"/>
      <c r="C83" s="169"/>
      <c r="D83" s="169"/>
      <c r="E83" s="184"/>
      <c r="F83" s="169"/>
      <c r="G83" s="170"/>
      <c r="H83" s="26" t="s">
        <v>209</v>
      </c>
      <c r="I83" s="134">
        <v>1</v>
      </c>
      <c r="J83" s="135">
        <v>1</v>
      </c>
      <c r="K83" s="105"/>
    </row>
    <row r="84" spans="1:12" ht="143.25" customHeight="1" x14ac:dyDescent="0.3">
      <c r="A84" s="165"/>
      <c r="B84" s="188"/>
      <c r="C84" s="169"/>
      <c r="D84" s="169"/>
      <c r="E84" s="184"/>
      <c r="F84" s="169"/>
      <c r="G84" s="170"/>
      <c r="H84" s="26" t="s">
        <v>210</v>
      </c>
      <c r="I84" s="134" t="s">
        <v>106</v>
      </c>
      <c r="J84" s="135">
        <v>85</v>
      </c>
      <c r="K84" s="105"/>
    </row>
    <row r="85" spans="1:12" ht="154.5" customHeight="1" x14ac:dyDescent="0.3">
      <c r="A85" s="165"/>
      <c r="B85" s="188"/>
      <c r="C85" s="169"/>
      <c r="D85" s="169"/>
      <c r="E85" s="184"/>
      <c r="F85" s="169"/>
      <c r="G85" s="170"/>
      <c r="H85" s="26" t="s">
        <v>211</v>
      </c>
      <c r="I85" s="134" t="s">
        <v>137</v>
      </c>
      <c r="J85" s="135">
        <v>80</v>
      </c>
      <c r="K85" s="105"/>
    </row>
    <row r="86" spans="1:12" ht="210.75" customHeight="1" x14ac:dyDescent="0.3">
      <c r="A86" s="165"/>
      <c r="B86" s="188"/>
      <c r="C86" s="169"/>
      <c r="D86" s="169"/>
      <c r="E86" s="184"/>
      <c r="F86" s="169"/>
      <c r="G86" s="170"/>
      <c r="H86" s="26" t="s">
        <v>212</v>
      </c>
      <c r="I86" s="134">
        <v>100</v>
      </c>
      <c r="J86" s="135">
        <v>100</v>
      </c>
      <c r="K86" s="105"/>
    </row>
    <row r="87" spans="1:12" ht="59.25" hidden="1" customHeight="1" x14ac:dyDescent="0.3">
      <c r="A87" s="165"/>
      <c r="B87" s="188"/>
      <c r="C87" s="169"/>
      <c r="D87" s="169"/>
      <c r="E87" s="184"/>
      <c r="F87" s="169"/>
      <c r="G87" s="170"/>
      <c r="H87" s="101" t="s">
        <v>193</v>
      </c>
      <c r="I87" s="119">
        <v>1700</v>
      </c>
      <c r="J87" s="109">
        <v>1721</v>
      </c>
      <c r="K87" s="105" t="s">
        <v>189</v>
      </c>
    </row>
    <row r="88" spans="1:12" s="23" customFormat="1" ht="117" customHeight="1" x14ac:dyDescent="0.3">
      <c r="A88" s="165" t="s">
        <v>6</v>
      </c>
      <c r="B88" s="188" t="s">
        <v>48</v>
      </c>
      <c r="C88" s="169" t="s">
        <v>99</v>
      </c>
      <c r="D88" s="187" t="s">
        <v>33</v>
      </c>
      <c r="E88" s="189" t="s">
        <v>33</v>
      </c>
      <c r="F88" s="187" t="s">
        <v>33</v>
      </c>
      <c r="G88" s="170" t="s">
        <v>88</v>
      </c>
      <c r="H88" s="26" t="s">
        <v>247</v>
      </c>
      <c r="I88" s="134" t="s">
        <v>161</v>
      </c>
      <c r="J88" s="25">
        <v>2.68</v>
      </c>
      <c r="K88" s="40"/>
      <c r="L88" s="130"/>
    </row>
    <row r="89" spans="1:12" s="23" customFormat="1" ht="82.5" customHeight="1" x14ac:dyDescent="0.3">
      <c r="A89" s="165"/>
      <c r="B89" s="188"/>
      <c r="C89" s="169"/>
      <c r="D89" s="187"/>
      <c r="E89" s="189"/>
      <c r="F89" s="187"/>
      <c r="G89" s="170"/>
      <c r="H89" s="26" t="s">
        <v>248</v>
      </c>
      <c r="I89" s="134" t="s">
        <v>213</v>
      </c>
      <c r="J89" s="25">
        <v>9.6</v>
      </c>
      <c r="K89" s="150"/>
      <c r="L89" s="130"/>
    </row>
    <row r="90" spans="1:12" s="23" customFormat="1" ht="68.25" customHeight="1" x14ac:dyDescent="0.3">
      <c r="A90" s="165"/>
      <c r="B90" s="188"/>
      <c r="C90" s="169"/>
      <c r="D90" s="187"/>
      <c r="E90" s="189"/>
      <c r="F90" s="187"/>
      <c r="G90" s="170"/>
      <c r="H90" s="26" t="s">
        <v>249</v>
      </c>
      <c r="I90" s="134" t="s">
        <v>214</v>
      </c>
      <c r="J90" s="25">
        <v>91.7</v>
      </c>
      <c r="K90" s="150"/>
      <c r="L90" s="130"/>
    </row>
    <row r="91" spans="1:12" ht="1.5" hidden="1" customHeight="1" x14ac:dyDescent="0.3">
      <c r="A91" s="100"/>
      <c r="B91" s="102"/>
      <c r="C91" s="102"/>
      <c r="D91" s="102"/>
      <c r="E91" s="107"/>
      <c r="F91" s="106"/>
      <c r="G91" s="103"/>
      <c r="H91" s="177" t="s">
        <v>250</v>
      </c>
      <c r="I91" s="104">
        <v>23</v>
      </c>
      <c r="J91" s="102">
        <v>23</v>
      </c>
      <c r="K91" s="101"/>
      <c r="L91" s="132"/>
    </row>
    <row r="92" spans="1:12" ht="1.5" hidden="1" customHeight="1" x14ac:dyDescent="0.3">
      <c r="A92" s="100"/>
      <c r="B92" s="102"/>
      <c r="C92" s="102"/>
      <c r="D92" s="102"/>
      <c r="E92" s="107"/>
      <c r="F92" s="106"/>
      <c r="G92" s="103"/>
      <c r="H92" s="177"/>
      <c r="I92" s="104"/>
      <c r="J92" s="102"/>
      <c r="K92" s="101"/>
      <c r="L92" s="132"/>
    </row>
    <row r="93" spans="1:12" ht="1.5" hidden="1" customHeight="1" x14ac:dyDescent="0.3">
      <c r="A93" s="100"/>
      <c r="B93" s="102"/>
      <c r="C93" s="102"/>
      <c r="D93" s="102"/>
      <c r="E93" s="107"/>
      <c r="F93" s="106"/>
      <c r="G93" s="103"/>
      <c r="H93" s="177"/>
      <c r="I93" s="104"/>
      <c r="J93" s="102"/>
      <c r="K93" s="101"/>
      <c r="L93" s="132"/>
    </row>
    <row r="94" spans="1:12" s="23" customFormat="1" ht="115.5" customHeight="1" x14ac:dyDescent="0.3">
      <c r="A94" s="52" t="s">
        <v>140</v>
      </c>
      <c r="B94" s="27" t="s">
        <v>141</v>
      </c>
      <c r="C94" s="29" t="s">
        <v>93</v>
      </c>
      <c r="D94" s="29" t="s">
        <v>30</v>
      </c>
      <c r="E94" s="75">
        <f>E95+E96+E97+E98+E99</f>
        <v>6673866.1899999995</v>
      </c>
      <c r="F94" s="61">
        <f>F95+F96+F97+F98+F99</f>
        <v>6673866.1899999995</v>
      </c>
      <c r="G94" s="44">
        <f>F94*100/E94</f>
        <v>100.00000000000001</v>
      </c>
      <c r="H94" s="177"/>
      <c r="I94" s="149">
        <v>16000</v>
      </c>
      <c r="J94" s="140">
        <v>23404</v>
      </c>
      <c r="K94" s="26"/>
      <c r="L94" s="151"/>
    </row>
    <row r="95" spans="1:12" ht="82.5" customHeight="1" x14ac:dyDescent="0.3">
      <c r="A95" s="38" t="s">
        <v>76</v>
      </c>
      <c r="B95" s="26" t="s">
        <v>127</v>
      </c>
      <c r="C95" s="25" t="s">
        <v>93</v>
      </c>
      <c r="D95" s="25" t="s">
        <v>30</v>
      </c>
      <c r="E95" s="73">
        <v>3273866.19</v>
      </c>
      <c r="F95" s="60">
        <v>3273866.19</v>
      </c>
      <c r="G95" s="42">
        <f t="shared" ref="G95:G123" si="5">F95*100/E95</f>
        <v>100</v>
      </c>
      <c r="H95" s="177"/>
      <c r="I95" s="180">
        <v>26</v>
      </c>
      <c r="J95" s="195">
        <v>26</v>
      </c>
      <c r="K95" s="101"/>
      <c r="L95" s="133"/>
    </row>
    <row r="96" spans="1:12" ht="112.5" hidden="1" customHeight="1" x14ac:dyDescent="0.3">
      <c r="A96" s="100" t="s">
        <v>77</v>
      </c>
      <c r="B96" s="101" t="s">
        <v>154</v>
      </c>
      <c r="C96" s="102" t="s">
        <v>156</v>
      </c>
      <c r="D96" s="102" t="s">
        <v>30</v>
      </c>
      <c r="E96" s="116">
        <v>0</v>
      </c>
      <c r="F96" s="117">
        <v>0</v>
      </c>
      <c r="G96" s="103" t="e">
        <f t="shared" si="5"/>
        <v>#DIV/0!</v>
      </c>
      <c r="H96" s="177"/>
      <c r="I96" s="181"/>
      <c r="J96" s="196"/>
      <c r="K96" s="101"/>
      <c r="L96" s="133"/>
    </row>
    <row r="97" spans="1:12" ht="214.5" hidden="1" customHeight="1" x14ac:dyDescent="0.3">
      <c r="A97" s="100" t="s">
        <v>77</v>
      </c>
      <c r="B97" s="101" t="s">
        <v>153</v>
      </c>
      <c r="C97" s="102" t="s">
        <v>155</v>
      </c>
      <c r="D97" s="102" t="s">
        <v>30</v>
      </c>
      <c r="E97" s="116">
        <v>0</v>
      </c>
      <c r="F97" s="117">
        <v>0</v>
      </c>
      <c r="G97" s="103" t="e">
        <f t="shared" si="5"/>
        <v>#DIV/0!</v>
      </c>
      <c r="H97" s="177"/>
      <c r="I97" s="181"/>
      <c r="J97" s="196"/>
      <c r="K97" s="101"/>
      <c r="L97" s="133"/>
    </row>
    <row r="98" spans="1:12" ht="92.25" customHeight="1" x14ac:dyDescent="0.3">
      <c r="A98" s="38" t="s">
        <v>77</v>
      </c>
      <c r="B98" s="26" t="s">
        <v>152</v>
      </c>
      <c r="C98" s="25" t="s">
        <v>93</v>
      </c>
      <c r="D98" s="25" t="s">
        <v>30</v>
      </c>
      <c r="E98" s="73">
        <v>3400000</v>
      </c>
      <c r="F98" s="60">
        <v>3400000</v>
      </c>
      <c r="G98" s="42">
        <f t="shared" si="5"/>
        <v>100</v>
      </c>
      <c r="H98" s="177"/>
      <c r="I98" s="182"/>
      <c r="J98" s="197"/>
      <c r="K98" s="101"/>
      <c r="L98" s="133"/>
    </row>
    <row r="99" spans="1:12" s="23" customFormat="1" ht="128.25" hidden="1" customHeight="1" x14ac:dyDescent="0.3">
      <c r="A99" s="100" t="s">
        <v>164</v>
      </c>
      <c r="B99" s="101" t="s">
        <v>136</v>
      </c>
      <c r="C99" s="102" t="s">
        <v>134</v>
      </c>
      <c r="D99" s="102" t="s">
        <v>30</v>
      </c>
      <c r="E99" s="116">
        <v>0</v>
      </c>
      <c r="F99" s="117">
        <v>0</v>
      </c>
      <c r="G99" s="115" t="e">
        <f t="shared" si="5"/>
        <v>#DIV/0!</v>
      </c>
      <c r="H99" s="177"/>
      <c r="I99" s="122"/>
      <c r="J99" s="123"/>
      <c r="K99" s="105"/>
      <c r="L99" s="133">
        <f t="shared" ref="L99:L125" si="6">F99-E99</f>
        <v>0</v>
      </c>
    </row>
    <row r="100" spans="1:12" ht="116.25" customHeight="1" x14ac:dyDescent="0.3">
      <c r="A100" s="171" t="s">
        <v>7</v>
      </c>
      <c r="B100" s="190" t="s">
        <v>86</v>
      </c>
      <c r="C100" s="29" t="s">
        <v>49</v>
      </c>
      <c r="D100" s="29" t="s">
        <v>30</v>
      </c>
      <c r="E100" s="72">
        <f>E101+E102+E103</f>
        <v>1183985</v>
      </c>
      <c r="F100" s="59">
        <f>F101+F102+F103</f>
        <v>1178034.5</v>
      </c>
      <c r="G100" s="44">
        <f t="shared" si="5"/>
        <v>99.497417619311051</v>
      </c>
      <c r="H100" s="166" t="s">
        <v>223</v>
      </c>
      <c r="I100" s="174" t="s">
        <v>222</v>
      </c>
      <c r="J100" s="175">
        <v>4</v>
      </c>
      <c r="K100" s="156"/>
      <c r="L100" s="133"/>
    </row>
    <row r="101" spans="1:12" ht="30" customHeight="1" x14ac:dyDescent="0.3">
      <c r="A101" s="171"/>
      <c r="B101" s="190"/>
      <c r="C101" s="146" t="s">
        <v>50</v>
      </c>
      <c r="D101" s="29" t="s">
        <v>30</v>
      </c>
      <c r="E101" s="72">
        <f>E105+E109+E113+E117+E119</f>
        <v>775185</v>
      </c>
      <c r="F101" s="59">
        <f>F105+F109+F113+F117+F119</f>
        <v>775155</v>
      </c>
      <c r="G101" s="44">
        <f t="shared" si="5"/>
        <v>99.996129956074995</v>
      </c>
      <c r="H101" s="166"/>
      <c r="I101" s="174"/>
      <c r="J101" s="175"/>
      <c r="K101" s="156"/>
      <c r="L101" s="133"/>
    </row>
    <row r="102" spans="1:12" ht="30" customHeight="1" x14ac:dyDescent="0.3">
      <c r="A102" s="171"/>
      <c r="B102" s="190"/>
      <c r="C102" s="146" t="s">
        <v>51</v>
      </c>
      <c r="D102" s="29" t="s">
        <v>30</v>
      </c>
      <c r="E102" s="72">
        <f>E106+E110+E114+E118</f>
        <v>396800</v>
      </c>
      <c r="F102" s="59">
        <f>F106+F110+F114+F118</f>
        <v>396800</v>
      </c>
      <c r="G102" s="44">
        <f t="shared" si="5"/>
        <v>100</v>
      </c>
      <c r="H102" s="166"/>
      <c r="I102" s="174"/>
      <c r="J102" s="175"/>
      <c r="K102" s="156"/>
      <c r="L102" s="133"/>
    </row>
    <row r="103" spans="1:12" ht="30" customHeight="1" x14ac:dyDescent="0.3">
      <c r="A103" s="171"/>
      <c r="B103" s="190"/>
      <c r="C103" s="29" t="s">
        <v>52</v>
      </c>
      <c r="D103" s="29" t="s">
        <v>30</v>
      </c>
      <c r="E103" s="72">
        <f>E107</f>
        <v>12000</v>
      </c>
      <c r="F103" s="59">
        <f>F107</f>
        <v>6079.5</v>
      </c>
      <c r="G103" s="44">
        <f t="shared" si="5"/>
        <v>50.662500000000001</v>
      </c>
      <c r="H103" s="166"/>
      <c r="I103" s="174"/>
      <c r="J103" s="175"/>
      <c r="K103" s="156"/>
      <c r="L103" s="133"/>
    </row>
    <row r="104" spans="1:12" ht="111" customHeight="1" x14ac:dyDescent="0.3">
      <c r="A104" s="165" t="s">
        <v>78</v>
      </c>
      <c r="B104" s="188" t="s">
        <v>85</v>
      </c>
      <c r="C104" s="25" t="s">
        <v>49</v>
      </c>
      <c r="D104" s="25" t="s">
        <v>30</v>
      </c>
      <c r="E104" s="76">
        <f>E105+E106+E107</f>
        <v>607821</v>
      </c>
      <c r="F104" s="62">
        <f>F105+F106+F107</f>
        <v>601870.5</v>
      </c>
      <c r="G104" s="42">
        <f t="shared" si="5"/>
        <v>99.021011120050147</v>
      </c>
      <c r="H104" s="166" t="s">
        <v>215</v>
      </c>
      <c r="I104" s="174">
        <v>50</v>
      </c>
      <c r="J104" s="175">
        <v>50</v>
      </c>
      <c r="K104" s="101"/>
      <c r="L104" s="133"/>
    </row>
    <row r="105" spans="1:12" ht="34.5" customHeight="1" x14ac:dyDescent="0.3">
      <c r="A105" s="165"/>
      <c r="B105" s="188"/>
      <c r="C105" s="39" t="s">
        <v>50</v>
      </c>
      <c r="D105" s="25" t="s">
        <v>30</v>
      </c>
      <c r="E105" s="76">
        <v>547185</v>
      </c>
      <c r="F105" s="62">
        <v>547155</v>
      </c>
      <c r="G105" s="42">
        <f t="shared" si="5"/>
        <v>99.994517393568898</v>
      </c>
      <c r="H105" s="166"/>
      <c r="I105" s="174"/>
      <c r="J105" s="175"/>
      <c r="K105" s="26" t="s">
        <v>259</v>
      </c>
      <c r="L105" s="133">
        <f>F105-E105</f>
        <v>-30</v>
      </c>
    </row>
    <row r="106" spans="1:12" ht="33" customHeight="1" x14ac:dyDescent="0.3">
      <c r="A106" s="165"/>
      <c r="B106" s="188"/>
      <c r="C106" s="39" t="s">
        <v>51</v>
      </c>
      <c r="D106" s="25" t="s">
        <v>30</v>
      </c>
      <c r="E106" s="76">
        <v>48636</v>
      </c>
      <c r="F106" s="62">
        <v>48636</v>
      </c>
      <c r="G106" s="42">
        <f t="shared" si="5"/>
        <v>100</v>
      </c>
      <c r="H106" s="166"/>
      <c r="I106" s="174"/>
      <c r="J106" s="175"/>
      <c r="K106" s="26"/>
      <c r="L106" s="133">
        <f t="shared" ref="L106:L107" si="7">F106-E106</f>
        <v>0</v>
      </c>
    </row>
    <row r="107" spans="1:12" ht="37.5" x14ac:dyDescent="0.3">
      <c r="A107" s="165"/>
      <c r="B107" s="188"/>
      <c r="C107" s="25" t="s">
        <v>52</v>
      </c>
      <c r="D107" s="25" t="s">
        <v>30</v>
      </c>
      <c r="E107" s="76">
        <v>12000</v>
      </c>
      <c r="F107" s="62">
        <v>6079.5</v>
      </c>
      <c r="G107" s="42">
        <f t="shared" si="5"/>
        <v>50.662500000000001</v>
      </c>
      <c r="H107" s="166"/>
      <c r="I107" s="174"/>
      <c r="J107" s="175"/>
      <c r="K107" s="26" t="s">
        <v>258</v>
      </c>
      <c r="L107" s="133">
        <f t="shared" si="7"/>
        <v>-5920.5</v>
      </c>
    </row>
    <row r="108" spans="1:12" ht="73.5" customHeight="1" x14ac:dyDescent="0.3">
      <c r="A108" s="165" t="s">
        <v>79</v>
      </c>
      <c r="B108" s="188" t="s">
        <v>53</v>
      </c>
      <c r="C108" s="25" t="s">
        <v>100</v>
      </c>
      <c r="D108" s="25" t="s">
        <v>30</v>
      </c>
      <c r="E108" s="76">
        <f>E109+E110+E111</f>
        <v>50000</v>
      </c>
      <c r="F108" s="62">
        <f>F109+F110+F111</f>
        <v>50000</v>
      </c>
      <c r="G108" s="42">
        <f t="shared" si="5"/>
        <v>100</v>
      </c>
      <c r="H108" s="166" t="s">
        <v>216</v>
      </c>
      <c r="I108" s="167">
        <v>2500</v>
      </c>
      <c r="J108" s="168">
        <v>2500</v>
      </c>
      <c r="K108" s="126"/>
      <c r="L108" s="133"/>
    </row>
    <row r="109" spans="1:12" ht="27" customHeight="1" x14ac:dyDescent="0.3">
      <c r="A109" s="165"/>
      <c r="B109" s="188"/>
      <c r="C109" s="39" t="s">
        <v>50</v>
      </c>
      <c r="D109" s="25" t="s">
        <v>30</v>
      </c>
      <c r="E109" s="76">
        <v>50000</v>
      </c>
      <c r="F109" s="62">
        <v>50000</v>
      </c>
      <c r="G109" s="42">
        <f t="shared" si="5"/>
        <v>100</v>
      </c>
      <c r="H109" s="166"/>
      <c r="I109" s="167"/>
      <c r="J109" s="168"/>
      <c r="K109" s="105"/>
      <c r="L109" s="133"/>
    </row>
    <row r="110" spans="1:12" ht="30" customHeight="1" x14ac:dyDescent="0.3">
      <c r="A110" s="165"/>
      <c r="B110" s="188"/>
      <c r="C110" s="39" t="s">
        <v>51</v>
      </c>
      <c r="D110" s="25" t="s">
        <v>30</v>
      </c>
      <c r="E110" s="76">
        <v>0</v>
      </c>
      <c r="F110" s="62">
        <v>0</v>
      </c>
      <c r="G110" s="42" t="s">
        <v>171</v>
      </c>
      <c r="H110" s="166"/>
      <c r="I110" s="167"/>
      <c r="J110" s="168"/>
      <c r="K110" s="126"/>
      <c r="L110" s="133"/>
    </row>
    <row r="111" spans="1:12" ht="20.25" hidden="1" customHeight="1" x14ac:dyDescent="0.3">
      <c r="A111" s="165"/>
      <c r="B111" s="188"/>
      <c r="C111" s="25" t="s">
        <v>52</v>
      </c>
      <c r="D111" s="25" t="s">
        <v>30</v>
      </c>
      <c r="E111" s="76">
        <v>0</v>
      </c>
      <c r="F111" s="62">
        <v>0</v>
      </c>
      <c r="G111" s="42" t="e">
        <f t="shared" si="5"/>
        <v>#DIV/0!</v>
      </c>
      <c r="H111" s="166"/>
      <c r="I111" s="167"/>
      <c r="J111" s="168"/>
      <c r="K111" s="126"/>
      <c r="L111" s="133"/>
    </row>
    <row r="112" spans="1:12" ht="73.5" customHeight="1" x14ac:dyDescent="0.3">
      <c r="A112" s="165" t="s">
        <v>80</v>
      </c>
      <c r="B112" s="188" t="s">
        <v>162</v>
      </c>
      <c r="C112" s="25" t="s">
        <v>101</v>
      </c>
      <c r="D112" s="25" t="s">
        <v>30</v>
      </c>
      <c r="E112" s="76">
        <f>E113+E114+E115</f>
        <v>516164</v>
      </c>
      <c r="F112" s="62">
        <f>F113+F114+F115</f>
        <v>516164</v>
      </c>
      <c r="G112" s="42">
        <f t="shared" si="5"/>
        <v>100</v>
      </c>
      <c r="H112" s="166" t="s">
        <v>217</v>
      </c>
      <c r="I112" s="174" t="s">
        <v>190</v>
      </c>
      <c r="J112" s="175" t="s">
        <v>190</v>
      </c>
      <c r="K112" s="105"/>
      <c r="L112" s="133"/>
    </row>
    <row r="113" spans="1:14" ht="36" customHeight="1" x14ac:dyDescent="0.3">
      <c r="A113" s="165"/>
      <c r="B113" s="188"/>
      <c r="C113" s="39" t="s">
        <v>50</v>
      </c>
      <c r="D113" s="25" t="s">
        <v>30</v>
      </c>
      <c r="E113" s="76">
        <v>178000</v>
      </c>
      <c r="F113" s="62">
        <v>178000</v>
      </c>
      <c r="G113" s="42">
        <f t="shared" si="5"/>
        <v>100</v>
      </c>
      <c r="H113" s="166"/>
      <c r="I113" s="174"/>
      <c r="J113" s="175"/>
      <c r="K113" s="105"/>
      <c r="L113" s="133"/>
    </row>
    <row r="114" spans="1:14" ht="30" customHeight="1" x14ac:dyDescent="0.3">
      <c r="A114" s="165"/>
      <c r="B114" s="188"/>
      <c r="C114" s="39" t="s">
        <v>51</v>
      </c>
      <c r="D114" s="25" t="s">
        <v>30</v>
      </c>
      <c r="E114" s="76">
        <v>338164</v>
      </c>
      <c r="F114" s="62">
        <v>338164</v>
      </c>
      <c r="G114" s="42">
        <f t="shared" si="5"/>
        <v>100</v>
      </c>
      <c r="H114" s="166"/>
      <c r="I114" s="174"/>
      <c r="J114" s="175"/>
      <c r="K114" s="126"/>
      <c r="L114" s="133"/>
    </row>
    <row r="115" spans="1:14" ht="21.75" hidden="1" customHeight="1" x14ac:dyDescent="0.3">
      <c r="A115" s="165"/>
      <c r="B115" s="188"/>
      <c r="C115" s="25" t="s">
        <v>52</v>
      </c>
      <c r="D115" s="25" t="s">
        <v>30</v>
      </c>
      <c r="E115" s="76">
        <v>0</v>
      </c>
      <c r="F115" s="62">
        <v>0</v>
      </c>
      <c r="G115" s="42" t="e">
        <f t="shared" si="5"/>
        <v>#DIV/0!</v>
      </c>
      <c r="H115" s="166"/>
      <c r="I115" s="174"/>
      <c r="J115" s="175"/>
      <c r="K115" s="126"/>
      <c r="L115" s="133"/>
    </row>
    <row r="116" spans="1:14" ht="77.25" customHeight="1" x14ac:dyDescent="0.3">
      <c r="A116" s="165" t="s">
        <v>81</v>
      </c>
      <c r="B116" s="188" t="s">
        <v>54</v>
      </c>
      <c r="C116" s="25" t="s">
        <v>128</v>
      </c>
      <c r="D116" s="25" t="s">
        <v>30</v>
      </c>
      <c r="E116" s="76">
        <f>E117+E118</f>
        <v>10000</v>
      </c>
      <c r="F116" s="62">
        <f>F117+F118</f>
        <v>10000</v>
      </c>
      <c r="G116" s="42">
        <f t="shared" si="5"/>
        <v>100</v>
      </c>
      <c r="H116" s="166" t="s">
        <v>218</v>
      </c>
      <c r="I116" s="174">
        <v>1</v>
      </c>
      <c r="J116" s="175">
        <v>1</v>
      </c>
      <c r="K116" s="105"/>
      <c r="L116" s="133"/>
    </row>
    <row r="117" spans="1:14" ht="32.25" customHeight="1" x14ac:dyDescent="0.3">
      <c r="A117" s="165"/>
      <c r="B117" s="188"/>
      <c r="C117" s="39" t="s">
        <v>50</v>
      </c>
      <c r="D117" s="25" t="s">
        <v>30</v>
      </c>
      <c r="E117" s="76">
        <v>0</v>
      </c>
      <c r="F117" s="62">
        <v>0</v>
      </c>
      <c r="G117" s="42" t="s">
        <v>171</v>
      </c>
      <c r="H117" s="166"/>
      <c r="I117" s="174"/>
      <c r="J117" s="175"/>
      <c r="K117" s="105"/>
      <c r="L117" s="133"/>
    </row>
    <row r="118" spans="1:14" ht="32.25" customHeight="1" x14ac:dyDescent="0.3">
      <c r="A118" s="165"/>
      <c r="B118" s="188"/>
      <c r="C118" s="39" t="s">
        <v>51</v>
      </c>
      <c r="D118" s="25" t="s">
        <v>30</v>
      </c>
      <c r="E118" s="76">
        <v>10000</v>
      </c>
      <c r="F118" s="62">
        <v>10000</v>
      </c>
      <c r="G118" s="42">
        <f t="shared" si="5"/>
        <v>100</v>
      </c>
      <c r="H118" s="166"/>
      <c r="I118" s="174"/>
      <c r="J118" s="175"/>
      <c r="K118" s="105"/>
      <c r="L118" s="133"/>
    </row>
    <row r="119" spans="1:14" ht="82.5" hidden="1" customHeight="1" x14ac:dyDescent="0.3">
      <c r="A119" s="100" t="s">
        <v>180</v>
      </c>
      <c r="B119" s="101" t="s">
        <v>174</v>
      </c>
      <c r="C119" s="102" t="s">
        <v>56</v>
      </c>
      <c r="D119" s="102" t="s">
        <v>30</v>
      </c>
      <c r="E119" s="120">
        <v>0</v>
      </c>
      <c r="F119" s="121">
        <v>0</v>
      </c>
      <c r="G119" s="103" t="e">
        <f t="shared" si="5"/>
        <v>#DIV/0!</v>
      </c>
      <c r="H119" s="105" t="s">
        <v>194</v>
      </c>
      <c r="I119" s="124" t="s">
        <v>190</v>
      </c>
      <c r="J119" s="125">
        <v>3</v>
      </c>
      <c r="K119" s="105"/>
      <c r="L119" s="133"/>
    </row>
    <row r="120" spans="1:14" s="6" customFormat="1" ht="79.900000000000006" customHeight="1" x14ac:dyDescent="0.3">
      <c r="A120" s="52" t="s">
        <v>8</v>
      </c>
      <c r="B120" s="27" t="s">
        <v>55</v>
      </c>
      <c r="C120" s="29" t="s">
        <v>56</v>
      </c>
      <c r="D120" s="29" t="s">
        <v>30</v>
      </c>
      <c r="E120" s="72">
        <f>E121+E122+E123</f>
        <v>144246567.72999999</v>
      </c>
      <c r="F120" s="59">
        <f>F121+F122+F123</f>
        <v>140666613.09999999</v>
      </c>
      <c r="G120" s="44">
        <f t="shared" si="5"/>
        <v>97.51816997358236</v>
      </c>
      <c r="H120" s="166" t="s">
        <v>219</v>
      </c>
      <c r="I120" s="172">
        <v>4.9000000000000004</v>
      </c>
      <c r="J120" s="173">
        <v>4.9000000000000004</v>
      </c>
      <c r="K120" s="108"/>
      <c r="L120" s="133"/>
    </row>
    <row r="121" spans="1:14" ht="117" customHeight="1" x14ac:dyDescent="0.3">
      <c r="A121" s="38" t="s">
        <v>82</v>
      </c>
      <c r="B121" s="26" t="s">
        <v>57</v>
      </c>
      <c r="C121" s="25" t="s">
        <v>56</v>
      </c>
      <c r="D121" s="25" t="s">
        <v>30</v>
      </c>
      <c r="E121" s="76">
        <v>138649645.41999999</v>
      </c>
      <c r="F121" s="62">
        <v>135309269.56</v>
      </c>
      <c r="G121" s="42">
        <f t="shared" si="5"/>
        <v>97.590779370635062</v>
      </c>
      <c r="H121" s="166"/>
      <c r="I121" s="172"/>
      <c r="J121" s="173"/>
      <c r="K121" s="40" t="s">
        <v>276</v>
      </c>
      <c r="L121" s="143">
        <f>F121-E121</f>
        <v>-3340375.8599999845</v>
      </c>
    </row>
    <row r="122" spans="1:14" ht="81.75" customHeight="1" x14ac:dyDescent="0.3">
      <c r="A122" s="38" t="s">
        <v>83</v>
      </c>
      <c r="B122" s="26" t="s">
        <v>184</v>
      </c>
      <c r="C122" s="25" t="s">
        <v>58</v>
      </c>
      <c r="D122" s="25" t="s">
        <v>30</v>
      </c>
      <c r="E122" s="76">
        <v>5565602.5099999998</v>
      </c>
      <c r="F122" s="62">
        <v>5326078.54</v>
      </c>
      <c r="G122" s="42">
        <f t="shared" si="5"/>
        <v>95.69635148091092</v>
      </c>
      <c r="H122" s="166"/>
      <c r="I122" s="172"/>
      <c r="J122" s="173"/>
      <c r="K122" s="40" t="s">
        <v>277</v>
      </c>
      <c r="L122" s="143">
        <f>F122-E122</f>
        <v>-239523.96999999974</v>
      </c>
    </row>
    <row r="123" spans="1:14" ht="39.75" customHeight="1" x14ac:dyDescent="0.3">
      <c r="A123" s="38" t="s">
        <v>84</v>
      </c>
      <c r="B123" s="26" t="s">
        <v>186</v>
      </c>
      <c r="C123" s="25" t="s">
        <v>56</v>
      </c>
      <c r="D123" s="25" t="s">
        <v>30</v>
      </c>
      <c r="E123" s="76">
        <v>31319.8</v>
      </c>
      <c r="F123" s="62">
        <v>31265</v>
      </c>
      <c r="G123" s="42">
        <f t="shared" si="5"/>
        <v>99.825030811180156</v>
      </c>
      <c r="H123" s="166"/>
      <c r="I123" s="172"/>
      <c r="J123" s="173"/>
      <c r="K123" s="101"/>
      <c r="L123" s="143">
        <f>F123-E123</f>
        <v>-54.799999999999272</v>
      </c>
    </row>
    <row r="124" spans="1:14" s="6" customFormat="1" ht="57.75" customHeight="1" x14ac:dyDescent="0.3">
      <c r="A124" s="165" t="s">
        <v>9</v>
      </c>
      <c r="B124" s="188" t="s">
        <v>188</v>
      </c>
      <c r="C124" s="169" t="s">
        <v>56</v>
      </c>
      <c r="D124" s="169" t="s">
        <v>30</v>
      </c>
      <c r="E124" s="205">
        <v>0</v>
      </c>
      <c r="F124" s="208">
        <v>0</v>
      </c>
      <c r="G124" s="206" t="s">
        <v>171</v>
      </c>
      <c r="H124" s="166" t="s">
        <v>263</v>
      </c>
      <c r="I124" s="167" t="s">
        <v>12</v>
      </c>
      <c r="J124" s="168" t="s">
        <v>12</v>
      </c>
      <c r="K124" s="156"/>
      <c r="L124" s="133"/>
    </row>
    <row r="125" spans="1:14" ht="59.45" hidden="1" customHeight="1" x14ac:dyDescent="0.3">
      <c r="A125" s="165"/>
      <c r="B125" s="188"/>
      <c r="C125" s="169"/>
      <c r="D125" s="169"/>
      <c r="E125" s="205"/>
      <c r="F125" s="208"/>
      <c r="G125" s="206"/>
      <c r="H125" s="166"/>
      <c r="I125" s="167"/>
      <c r="J125" s="168"/>
      <c r="K125" s="156"/>
      <c r="L125" s="133">
        <f t="shared" si="6"/>
        <v>0</v>
      </c>
    </row>
    <row r="126" spans="1:14" ht="57" customHeight="1" x14ac:dyDescent="0.3">
      <c r="A126" s="38" t="s">
        <v>10</v>
      </c>
      <c r="B126" s="26" t="s">
        <v>160</v>
      </c>
      <c r="C126" s="25" t="s">
        <v>56</v>
      </c>
      <c r="D126" s="25" t="s">
        <v>30</v>
      </c>
      <c r="E126" s="76">
        <v>7200</v>
      </c>
      <c r="F126" s="62">
        <v>7200</v>
      </c>
      <c r="G126" s="42">
        <f>F126*100/E126</f>
        <v>100</v>
      </c>
      <c r="H126" s="40" t="s">
        <v>264</v>
      </c>
      <c r="I126" s="144" t="s">
        <v>12</v>
      </c>
      <c r="J126" s="145" t="s">
        <v>12</v>
      </c>
      <c r="K126" s="105"/>
      <c r="L126" s="133"/>
    </row>
    <row r="127" spans="1:14" ht="81.75" customHeight="1" x14ac:dyDescent="0.3">
      <c r="A127" s="38" t="s">
        <v>139</v>
      </c>
      <c r="B127" s="26" t="s">
        <v>149</v>
      </c>
      <c r="C127" s="25" t="s">
        <v>150</v>
      </c>
      <c r="D127" s="25" t="s">
        <v>30</v>
      </c>
      <c r="E127" s="76">
        <v>400000</v>
      </c>
      <c r="F127" s="62">
        <v>400000</v>
      </c>
      <c r="G127" s="42">
        <f t="shared" ref="G127:G129" si="8">F127*100/E127</f>
        <v>100</v>
      </c>
      <c r="H127" s="40" t="s">
        <v>265</v>
      </c>
      <c r="I127" s="136">
        <v>13</v>
      </c>
      <c r="J127" s="137">
        <v>13</v>
      </c>
      <c r="K127" s="105"/>
      <c r="L127" s="133"/>
    </row>
    <row r="128" spans="1:14" ht="84" customHeight="1" x14ac:dyDescent="0.3">
      <c r="A128" s="38" t="s">
        <v>11</v>
      </c>
      <c r="B128" s="26" t="s">
        <v>132</v>
      </c>
      <c r="C128" s="25" t="s">
        <v>123</v>
      </c>
      <c r="D128" s="25" t="s">
        <v>30</v>
      </c>
      <c r="E128" s="76">
        <v>23295697.52</v>
      </c>
      <c r="F128" s="62">
        <v>23128885.34</v>
      </c>
      <c r="G128" s="42">
        <f t="shared" si="8"/>
        <v>99.283935671568599</v>
      </c>
      <c r="H128" s="40" t="s">
        <v>266</v>
      </c>
      <c r="I128" s="144">
        <v>4.9000000000000004</v>
      </c>
      <c r="J128" s="145">
        <v>4.9000000000000004</v>
      </c>
      <c r="K128" s="40" t="s">
        <v>261</v>
      </c>
      <c r="L128" s="143">
        <f>F128-E128</f>
        <v>-166812.1799999997</v>
      </c>
      <c r="M128" s="3"/>
      <c r="N128" s="3"/>
    </row>
    <row r="129" spans="1:13" ht="99.75" customHeight="1" x14ac:dyDescent="0.3">
      <c r="A129" s="38" t="s">
        <v>143</v>
      </c>
      <c r="B129" s="26" t="s">
        <v>177</v>
      </c>
      <c r="C129" s="25" t="s">
        <v>131</v>
      </c>
      <c r="D129" s="25" t="s">
        <v>30</v>
      </c>
      <c r="E129" s="76">
        <v>87651844.609999999</v>
      </c>
      <c r="F129" s="62">
        <v>87097512.930000007</v>
      </c>
      <c r="G129" s="42">
        <f t="shared" si="8"/>
        <v>99.3675755684704</v>
      </c>
      <c r="H129" s="40" t="s">
        <v>267</v>
      </c>
      <c r="I129" s="144">
        <v>4.9000000000000004</v>
      </c>
      <c r="J129" s="145">
        <v>4.9000000000000004</v>
      </c>
      <c r="K129" s="40" t="s">
        <v>262</v>
      </c>
      <c r="L129" s="143">
        <f>F129-E129</f>
        <v>-554331.67999999225</v>
      </c>
      <c r="M129" s="3"/>
    </row>
    <row r="130" spans="1:13" ht="409.15" hidden="1" customHeight="1" x14ac:dyDescent="0.3">
      <c r="A130" s="157" t="s">
        <v>144</v>
      </c>
      <c r="B130" s="160" t="s">
        <v>147</v>
      </c>
      <c r="C130" s="159" t="s">
        <v>148</v>
      </c>
      <c r="D130" s="159" t="s">
        <v>98</v>
      </c>
      <c r="E130" s="161">
        <v>0</v>
      </c>
      <c r="F130" s="162">
        <v>0</v>
      </c>
      <c r="G130" s="163" t="e">
        <f t="shared" ref="G130" si="9">F130/E130</f>
        <v>#DIV/0!</v>
      </c>
      <c r="H130" s="156" t="s">
        <v>142</v>
      </c>
      <c r="I130" s="164">
        <v>4.9000000000000004</v>
      </c>
      <c r="J130" s="201">
        <v>4.9000000000000004</v>
      </c>
      <c r="K130" s="156"/>
      <c r="L130" s="143">
        <f t="shared" ref="L130:L135" si="10">F130-E130</f>
        <v>0</v>
      </c>
    </row>
    <row r="131" spans="1:13" ht="2.25" hidden="1" customHeight="1" x14ac:dyDescent="0.3">
      <c r="A131" s="157"/>
      <c r="B131" s="160"/>
      <c r="C131" s="159"/>
      <c r="D131" s="159"/>
      <c r="E131" s="161"/>
      <c r="F131" s="162"/>
      <c r="G131" s="163"/>
      <c r="H131" s="156"/>
      <c r="I131" s="164"/>
      <c r="J131" s="201"/>
      <c r="K131" s="156"/>
      <c r="L131" s="143">
        <f t="shared" si="10"/>
        <v>0</v>
      </c>
    </row>
    <row r="132" spans="1:13" ht="98.25" customHeight="1" x14ac:dyDescent="0.3">
      <c r="A132" s="38" t="s">
        <v>144</v>
      </c>
      <c r="B132" s="26" t="s">
        <v>135</v>
      </c>
      <c r="C132" s="25" t="s">
        <v>134</v>
      </c>
      <c r="D132" s="25" t="s">
        <v>30</v>
      </c>
      <c r="E132" s="76">
        <v>9200000</v>
      </c>
      <c r="F132" s="62">
        <v>9199003.4399999995</v>
      </c>
      <c r="G132" s="42">
        <f>F132*100/E132</f>
        <v>99.989167826086955</v>
      </c>
      <c r="H132" s="40" t="s">
        <v>268</v>
      </c>
      <c r="I132" s="138" t="s">
        <v>12</v>
      </c>
      <c r="J132" s="139" t="s">
        <v>138</v>
      </c>
      <c r="K132" s="40" t="s">
        <v>257</v>
      </c>
      <c r="L132" s="143">
        <f t="shared" si="10"/>
        <v>-996.56000000052154</v>
      </c>
    </row>
    <row r="133" spans="1:13" ht="56.25" x14ac:dyDescent="0.3">
      <c r="A133" s="38" t="s">
        <v>165</v>
      </c>
      <c r="B133" s="26" t="s">
        <v>175</v>
      </c>
      <c r="C133" s="25" t="s">
        <v>56</v>
      </c>
      <c r="D133" s="25" t="s">
        <v>30</v>
      </c>
      <c r="E133" s="76">
        <v>35062462.100000001</v>
      </c>
      <c r="F133" s="62">
        <v>33075022.460000001</v>
      </c>
      <c r="G133" s="42">
        <f>F133*100/E133</f>
        <v>94.331716824871805</v>
      </c>
      <c r="H133" s="40" t="s">
        <v>266</v>
      </c>
      <c r="I133" s="144">
        <v>4.9000000000000004</v>
      </c>
      <c r="J133" s="145">
        <v>4.9000000000000004</v>
      </c>
      <c r="K133" s="40" t="s">
        <v>274</v>
      </c>
      <c r="L133" s="143">
        <f t="shared" si="10"/>
        <v>-1987439.6400000006</v>
      </c>
      <c r="M133" s="3"/>
    </row>
    <row r="134" spans="1:13" ht="82.5" hidden="1" customHeight="1" x14ac:dyDescent="0.3">
      <c r="A134" s="100" t="s">
        <v>166</v>
      </c>
      <c r="B134" s="101" t="s">
        <v>145</v>
      </c>
      <c r="C134" s="102" t="s">
        <v>146</v>
      </c>
      <c r="D134" s="102" t="s">
        <v>30</v>
      </c>
      <c r="E134" s="120">
        <v>0</v>
      </c>
      <c r="F134" s="121">
        <v>0</v>
      </c>
      <c r="G134" s="103" t="e">
        <f t="shared" ref="G134:G135" si="11">F134*100/E134</f>
        <v>#DIV/0!</v>
      </c>
      <c r="H134" s="105" t="s">
        <v>163</v>
      </c>
      <c r="I134" s="144">
        <v>4.9000000000000004</v>
      </c>
      <c r="J134" s="145">
        <v>4.9000000000000004</v>
      </c>
      <c r="K134" s="40"/>
      <c r="L134" s="143">
        <f t="shared" si="10"/>
        <v>0</v>
      </c>
    </row>
    <row r="135" spans="1:13" ht="66" customHeight="1" x14ac:dyDescent="0.3">
      <c r="A135" s="38" t="s">
        <v>166</v>
      </c>
      <c r="B135" s="26" t="s">
        <v>220</v>
      </c>
      <c r="C135" s="25" t="s">
        <v>221</v>
      </c>
      <c r="D135" s="25" t="s">
        <v>30</v>
      </c>
      <c r="E135" s="76">
        <v>524873.5</v>
      </c>
      <c r="F135" s="62">
        <v>518109.27</v>
      </c>
      <c r="G135" s="42">
        <f t="shared" si="11"/>
        <v>98.711264714259727</v>
      </c>
      <c r="H135" s="40" t="s">
        <v>269</v>
      </c>
      <c r="I135" s="144">
        <v>4.9000000000000004</v>
      </c>
      <c r="J135" s="145">
        <v>4.9000000000000004</v>
      </c>
      <c r="K135" s="40" t="s">
        <v>275</v>
      </c>
      <c r="L135" s="143">
        <f t="shared" si="10"/>
        <v>-6764.2299999999814</v>
      </c>
    </row>
    <row r="136" spans="1:13" ht="72.75" hidden="1" customHeight="1" x14ac:dyDescent="0.3">
      <c r="A136" s="100" t="s">
        <v>167</v>
      </c>
      <c r="B136" s="101" t="s">
        <v>176</v>
      </c>
      <c r="C136" s="102" t="s">
        <v>150</v>
      </c>
      <c r="D136" s="102" t="s">
        <v>30</v>
      </c>
      <c r="E136" s="120">
        <v>0</v>
      </c>
      <c r="F136" s="121">
        <v>0</v>
      </c>
      <c r="G136" s="103" t="e">
        <f>F136*100/E136</f>
        <v>#DIV/0!</v>
      </c>
      <c r="H136" s="105" t="s">
        <v>187</v>
      </c>
      <c r="I136" s="124">
        <v>9</v>
      </c>
      <c r="J136" s="125">
        <v>9</v>
      </c>
      <c r="K136" s="105"/>
      <c r="L136" s="133"/>
    </row>
    <row r="137" spans="1:13" ht="36" customHeight="1" x14ac:dyDescent="0.3">
      <c r="A137" s="31"/>
      <c r="B137" s="30"/>
      <c r="C137" s="31"/>
      <c r="D137" s="31"/>
      <c r="E137" s="77"/>
      <c r="F137" s="32"/>
      <c r="G137" s="45"/>
      <c r="H137" s="32"/>
      <c r="I137" s="86"/>
      <c r="J137" s="33"/>
      <c r="K137" s="64"/>
      <c r="M137" s="28"/>
    </row>
    <row r="138" spans="1:13" s="23" customFormat="1" ht="38.25" customHeight="1" x14ac:dyDescent="0.3">
      <c r="A138" s="153" t="s">
        <v>182</v>
      </c>
      <c r="B138" s="66"/>
      <c r="C138" s="66"/>
      <c r="D138" s="66"/>
      <c r="E138" s="78"/>
      <c r="F138" s="66"/>
      <c r="G138" s="67"/>
      <c r="H138" s="66"/>
      <c r="I138" s="87"/>
      <c r="J138" s="154" t="s">
        <v>183</v>
      </c>
      <c r="K138" s="68"/>
      <c r="L138" s="130"/>
    </row>
    <row r="139" spans="1:13" ht="33.75" customHeight="1" x14ac:dyDescent="0.3">
      <c r="A139" s="57"/>
      <c r="B139" s="9"/>
      <c r="C139" s="5"/>
      <c r="D139" s="5"/>
      <c r="E139" s="79"/>
      <c r="F139" s="200"/>
      <c r="G139" s="200"/>
      <c r="H139" s="1"/>
      <c r="I139" s="88"/>
      <c r="J139" s="34"/>
      <c r="K139" s="54"/>
    </row>
    <row r="140" spans="1:13" x14ac:dyDescent="0.3">
      <c r="A140" s="58"/>
      <c r="D140" s="10"/>
      <c r="E140" s="80"/>
      <c r="F140" s="11"/>
      <c r="G140" s="4"/>
      <c r="H140" s="1"/>
    </row>
    <row r="141" spans="1:13" s="8" customFormat="1" x14ac:dyDescent="0.3">
      <c r="A141" s="24"/>
      <c r="D141" s="16"/>
      <c r="E141" s="81"/>
      <c r="F141" s="17"/>
      <c r="G141" s="46"/>
      <c r="H141" s="16"/>
      <c r="I141" s="89"/>
      <c r="J141" s="55"/>
      <c r="K141" s="63"/>
      <c r="L141" s="56"/>
    </row>
    <row r="142" spans="1:13" s="8" customFormat="1" x14ac:dyDescent="0.3">
      <c r="A142" s="24"/>
      <c r="B142" s="21"/>
      <c r="C142" s="19"/>
      <c r="D142" s="16"/>
      <c r="E142" s="82"/>
      <c r="F142" s="16"/>
      <c r="G142" s="47"/>
      <c r="I142" s="90"/>
      <c r="J142" s="34"/>
      <c r="K142" s="65"/>
      <c r="L142" s="56"/>
    </row>
    <row r="143" spans="1:13" x14ac:dyDescent="0.3">
      <c r="A143" s="58"/>
      <c r="B143" s="12"/>
      <c r="C143" s="5"/>
      <c r="D143" s="10"/>
      <c r="E143" s="79"/>
      <c r="F143" s="10"/>
      <c r="G143" s="4"/>
      <c r="H143" s="1"/>
      <c r="I143" s="90"/>
      <c r="J143" s="33"/>
      <c r="K143" s="65"/>
    </row>
    <row r="144" spans="1:13" x14ac:dyDescent="0.3">
      <c r="A144" s="209"/>
      <c r="B144" s="209"/>
      <c r="C144" s="209"/>
      <c r="E144" s="80"/>
      <c r="F144" s="10"/>
      <c r="G144" s="4"/>
      <c r="H144" s="1"/>
      <c r="I144" s="90"/>
      <c r="J144" s="33"/>
      <c r="K144" s="65"/>
    </row>
    <row r="145" spans="1:11" x14ac:dyDescent="0.3">
      <c r="A145" s="58"/>
      <c r="D145" s="10"/>
      <c r="E145" s="80"/>
      <c r="F145" s="11"/>
      <c r="G145" s="4"/>
      <c r="H145" s="1"/>
      <c r="I145" s="90"/>
      <c r="J145" s="33"/>
      <c r="K145" s="65"/>
    </row>
    <row r="146" spans="1:11" x14ac:dyDescent="0.3">
      <c r="A146" s="58"/>
      <c r="D146" s="10"/>
      <c r="E146" s="80"/>
      <c r="F146" s="11"/>
      <c r="G146" s="4"/>
      <c r="H146" s="1"/>
      <c r="I146" s="90"/>
      <c r="J146" s="33"/>
      <c r="K146" s="65"/>
    </row>
    <row r="147" spans="1:11" x14ac:dyDescent="0.3">
      <c r="A147" s="58"/>
      <c r="D147" s="10"/>
      <c r="E147" s="80"/>
      <c r="F147" s="11"/>
      <c r="G147" s="48"/>
      <c r="H147" s="10"/>
      <c r="I147" s="90"/>
      <c r="J147" s="33"/>
      <c r="K147" s="65"/>
    </row>
    <row r="148" spans="1:11" x14ac:dyDescent="0.3">
      <c r="A148" s="58"/>
      <c r="D148" s="10"/>
      <c r="E148" s="80"/>
      <c r="F148" s="11"/>
      <c r="G148" s="4"/>
      <c r="H148" s="1"/>
      <c r="I148" s="90"/>
      <c r="J148" s="33"/>
      <c r="K148" s="65"/>
    </row>
    <row r="149" spans="1:11" x14ac:dyDescent="0.3">
      <c r="A149" s="58"/>
      <c r="D149" s="10"/>
      <c r="E149" s="80"/>
      <c r="F149" s="11"/>
      <c r="G149" s="4"/>
      <c r="H149" s="1"/>
    </row>
    <row r="150" spans="1:11" x14ac:dyDescent="0.3">
      <c r="A150" s="58"/>
      <c r="D150" s="10"/>
      <c r="E150" s="80"/>
      <c r="F150" s="11"/>
      <c r="G150" s="48"/>
      <c r="H150" s="10"/>
    </row>
    <row r="153" spans="1:11" x14ac:dyDescent="0.3">
      <c r="B153" s="203"/>
      <c r="C153" s="203"/>
      <c r="D153" s="204"/>
      <c r="E153" s="83"/>
      <c r="F153" s="198"/>
      <c r="G153" s="198"/>
      <c r="H153" s="198"/>
      <c r="I153" s="91"/>
      <c r="J153" s="34"/>
      <c r="K153" s="35"/>
    </row>
    <row r="154" spans="1:11" x14ac:dyDescent="0.3">
      <c r="A154" s="20"/>
      <c r="B154" s="8"/>
      <c r="C154" s="8"/>
      <c r="D154" s="8"/>
      <c r="E154" s="84"/>
      <c r="F154" s="18"/>
      <c r="G154" s="49"/>
      <c r="H154" s="18"/>
      <c r="I154" s="89"/>
    </row>
    <row r="155" spans="1:11" x14ac:dyDescent="0.3">
      <c r="A155" s="20"/>
      <c r="B155" s="8"/>
      <c r="C155" s="8"/>
      <c r="D155" s="8"/>
      <c r="E155" s="84"/>
      <c r="F155" s="18"/>
      <c r="G155" s="49"/>
      <c r="H155" s="18"/>
      <c r="I155" s="89"/>
    </row>
    <row r="156" spans="1:11" x14ac:dyDescent="0.3">
      <c r="A156" s="24"/>
      <c r="B156" s="7"/>
      <c r="C156" s="7"/>
      <c r="D156" s="7"/>
      <c r="E156" s="83"/>
      <c r="F156" s="22"/>
      <c r="G156" s="50"/>
      <c r="H156" s="22"/>
      <c r="I156" s="91"/>
      <c r="J156" s="34"/>
      <c r="K156" s="35"/>
    </row>
    <row r="157" spans="1:11" x14ac:dyDescent="0.3">
      <c r="B157" s="202"/>
      <c r="C157" s="202"/>
      <c r="D157" s="202"/>
      <c r="E157" s="83"/>
      <c r="F157" s="22"/>
      <c r="G157" s="50"/>
      <c r="H157" s="22"/>
      <c r="I157" s="91"/>
      <c r="J157" s="34"/>
      <c r="K157" s="35"/>
    </row>
    <row r="158" spans="1:11" ht="0.75" customHeight="1" x14ac:dyDescent="0.3">
      <c r="B158" s="202"/>
      <c r="C158" s="202"/>
      <c r="D158" s="202"/>
      <c r="E158" s="83"/>
      <c r="F158" s="22"/>
      <c r="G158" s="50"/>
      <c r="H158" s="22"/>
      <c r="I158" s="91"/>
      <c r="J158" s="34"/>
      <c r="K158" s="35"/>
    </row>
    <row r="159" spans="1:11" x14ac:dyDescent="0.3">
      <c r="A159" s="24"/>
      <c r="B159" s="7"/>
      <c r="C159" s="7"/>
      <c r="D159" s="7"/>
      <c r="E159" s="83"/>
      <c r="F159" s="198"/>
      <c r="G159" s="198"/>
      <c r="H159" s="198"/>
      <c r="I159" s="91"/>
      <c r="J159" s="34"/>
      <c r="K159" s="35"/>
    </row>
    <row r="160" spans="1:11" x14ac:dyDescent="0.3">
      <c r="A160" s="20"/>
      <c r="B160" s="23"/>
      <c r="C160" s="8"/>
      <c r="D160" s="8"/>
      <c r="E160" s="84"/>
      <c r="F160" s="18"/>
      <c r="G160" s="49"/>
      <c r="H160" s="18"/>
      <c r="I160" s="89"/>
    </row>
  </sheetData>
  <mergeCells count="142">
    <mergeCell ref="B124:B125"/>
    <mergeCell ref="F159:H159"/>
    <mergeCell ref="B24:B28"/>
    <mergeCell ref="E12:E17"/>
    <mergeCell ref="F139:G139"/>
    <mergeCell ref="B116:B118"/>
    <mergeCell ref="D12:D17"/>
    <mergeCell ref="J130:J131"/>
    <mergeCell ref="B157:D158"/>
    <mergeCell ref="F153:H153"/>
    <mergeCell ref="B153:D153"/>
    <mergeCell ref="H112:H115"/>
    <mergeCell ref="I112:I115"/>
    <mergeCell ref="C124:C125"/>
    <mergeCell ref="D124:D125"/>
    <mergeCell ref="E124:E125"/>
    <mergeCell ref="G12:G17"/>
    <mergeCell ref="J60:J62"/>
    <mergeCell ref="B19:B20"/>
    <mergeCell ref="F124:F125"/>
    <mergeCell ref="G124:G125"/>
    <mergeCell ref="A144:C144"/>
    <mergeCell ref="G19:G20"/>
    <mergeCell ref="G24:G28"/>
    <mergeCell ref="H40:H58"/>
    <mergeCell ref="I40:I58"/>
    <mergeCell ref="J40:J58"/>
    <mergeCell ref="J73:J78"/>
    <mergeCell ref="I63:I72"/>
    <mergeCell ref="J63:J72"/>
    <mergeCell ref="H63:H72"/>
    <mergeCell ref="B55:B57"/>
    <mergeCell ref="E32:E33"/>
    <mergeCell ref="F32:F33"/>
    <mergeCell ref="G32:G33"/>
    <mergeCell ref="B35:C39"/>
    <mergeCell ref="A82:A87"/>
    <mergeCell ref="B40:B42"/>
    <mergeCell ref="C40:C42"/>
    <mergeCell ref="E82:E87"/>
    <mergeCell ref="F82:F87"/>
    <mergeCell ref="G82:G87"/>
    <mergeCell ref="B112:B115"/>
    <mergeCell ref="F88:F90"/>
    <mergeCell ref="E88:E90"/>
    <mergeCell ref="D88:D90"/>
    <mergeCell ref="C55:C57"/>
    <mergeCell ref="A116:A118"/>
    <mergeCell ref="B104:B107"/>
    <mergeCell ref="B108:B111"/>
    <mergeCell ref="A112:A115"/>
    <mergeCell ref="A88:A90"/>
    <mergeCell ref="C63:C65"/>
    <mergeCell ref="A66:A67"/>
    <mergeCell ref="E19:E20"/>
    <mergeCell ref="F19:F20"/>
    <mergeCell ref="D19:D20"/>
    <mergeCell ref="B100:B103"/>
    <mergeCell ref="D82:D87"/>
    <mergeCell ref="C21:C22"/>
    <mergeCell ref="B32:B33"/>
    <mergeCell ref="A32:A33"/>
    <mergeCell ref="C32:C33"/>
    <mergeCell ref="A63:A65"/>
    <mergeCell ref="B63:B65"/>
    <mergeCell ref="B88:B90"/>
    <mergeCell ref="B82:B87"/>
    <mergeCell ref="C82:C87"/>
    <mergeCell ref="A79:A81"/>
    <mergeCell ref="B79:C81"/>
    <mergeCell ref="D32:D33"/>
    <mergeCell ref="F12:F17"/>
    <mergeCell ref="C19:C20"/>
    <mergeCell ref="E24:E28"/>
    <mergeCell ref="F24:F28"/>
    <mergeCell ref="B4:K4"/>
    <mergeCell ref="B5:K5"/>
    <mergeCell ref="D24:D28"/>
    <mergeCell ref="K12:K17"/>
    <mergeCell ref="A8:C10"/>
    <mergeCell ref="B11:C11"/>
    <mergeCell ref="B23:C23"/>
    <mergeCell ref="F21:F22"/>
    <mergeCell ref="A19:A20"/>
    <mergeCell ref="A24:A28"/>
    <mergeCell ref="C12:C17"/>
    <mergeCell ref="D21:D22"/>
    <mergeCell ref="K19:K20"/>
    <mergeCell ref="A12:A17"/>
    <mergeCell ref="B12:B17"/>
    <mergeCell ref="E21:E22"/>
    <mergeCell ref="C24:C28"/>
    <mergeCell ref="G21:G22"/>
    <mergeCell ref="A21:A22"/>
    <mergeCell ref="B21:B22"/>
    <mergeCell ref="I120:I123"/>
    <mergeCell ref="J120:J123"/>
    <mergeCell ref="I116:I118"/>
    <mergeCell ref="J116:J118"/>
    <mergeCell ref="I108:I111"/>
    <mergeCell ref="I60:I62"/>
    <mergeCell ref="H100:H103"/>
    <mergeCell ref="H91:H99"/>
    <mergeCell ref="H120:H123"/>
    <mergeCell ref="J108:J111"/>
    <mergeCell ref="H108:H111"/>
    <mergeCell ref="H104:H107"/>
    <mergeCell ref="I104:I107"/>
    <mergeCell ref="H116:H118"/>
    <mergeCell ref="J112:J115"/>
    <mergeCell ref="H60:H62"/>
    <mergeCell ref="J100:J103"/>
    <mergeCell ref="I100:I103"/>
    <mergeCell ref="J104:J107"/>
    <mergeCell ref="H73:H78"/>
    <mergeCell ref="I73:I78"/>
    <mergeCell ref="I95:I98"/>
    <mergeCell ref="J95:J98"/>
    <mergeCell ref="K130:K131"/>
    <mergeCell ref="A56:A57"/>
    <mergeCell ref="A34:A39"/>
    <mergeCell ref="C130:C131"/>
    <mergeCell ref="B130:B131"/>
    <mergeCell ref="A130:A131"/>
    <mergeCell ref="D130:D131"/>
    <mergeCell ref="E130:E131"/>
    <mergeCell ref="F130:F131"/>
    <mergeCell ref="G130:G131"/>
    <mergeCell ref="H130:H131"/>
    <mergeCell ref="I130:I131"/>
    <mergeCell ref="A104:A107"/>
    <mergeCell ref="A124:A125"/>
    <mergeCell ref="H124:H125"/>
    <mergeCell ref="I124:I125"/>
    <mergeCell ref="J124:J125"/>
    <mergeCell ref="C88:C90"/>
    <mergeCell ref="G88:G90"/>
    <mergeCell ref="A100:A103"/>
    <mergeCell ref="K124:K125"/>
    <mergeCell ref="A108:A111"/>
    <mergeCell ref="A40:A42"/>
    <mergeCell ref="K100:K103"/>
  </mergeCells>
  <phoneticPr fontId="14" type="noConversion"/>
  <pageMargins left="0.78740157480314965" right="0.39370078740157483" top="0.78740157480314965" bottom="0.78740157480314965" header="0.31496062992125984" footer="0.31496062992125984"/>
  <pageSetup paperSize="9" scale="39" fitToHeight="21" orientation="landscape" r:id="rId1"/>
  <rowBreaks count="1" manualBreakCount="1">
    <brk id="18" max="10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</vt:i4>
      </vt:variant>
    </vt:vector>
  </HeadingPairs>
  <TitlesOfParts>
    <vt:vector size="3" baseType="lpstr">
      <vt:lpstr>ресур. обесп.</vt:lpstr>
      <vt:lpstr>'ресур. обесп.'!Заголовки_для_печати</vt:lpstr>
      <vt:lpstr>'ресур. обесп.'!Область_печати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Красильникова Жанна Александровна</dc:creator>
  <cp:lastModifiedBy>Арефьева Лидия Сергеевна</cp:lastModifiedBy>
  <cp:lastPrinted>2026-02-11T05:47:14Z</cp:lastPrinted>
  <dcterms:created xsi:type="dcterms:W3CDTF">2016-01-29T05:58:31Z</dcterms:created>
  <dcterms:modified xsi:type="dcterms:W3CDTF">2026-02-17T03:46:06Z</dcterms:modified>
</cp:coreProperties>
</file>