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4-па_11.01.2024\"/>
    </mc:Choice>
  </mc:AlternateContent>
  <xr:revisionPtr revIDLastSave="0" documentId="13_ncr:1_{303419D8-2CF9-42E6-B1D1-3F98315882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2" l="1"/>
  <c r="F42" i="2"/>
  <c r="I42" i="2"/>
  <c r="H71" i="2" l="1"/>
  <c r="H80" i="2" s="1"/>
  <c r="H89" i="2" s="1"/>
  <c r="G71" i="2"/>
  <c r="F71" i="2"/>
  <c r="F80" i="2" s="1"/>
  <c r="F89" i="2" s="1"/>
  <c r="I71" i="2"/>
  <c r="I80" i="2" s="1"/>
  <c r="I89" i="2" s="1"/>
  <c r="E62" i="2"/>
  <c r="E53" i="2"/>
  <c r="E44" i="2"/>
  <c r="E33" i="2"/>
  <c r="H17" i="2"/>
  <c r="E24" i="2"/>
  <c r="I8" i="2"/>
  <c r="H8" i="2"/>
  <c r="G8" i="2"/>
  <c r="E15" i="2"/>
  <c r="E71" i="2" l="1"/>
  <c r="E80" i="2" s="1"/>
  <c r="G80" i="2"/>
  <c r="G89" i="2" s="1"/>
  <c r="E89" i="2" s="1"/>
  <c r="E45" i="2"/>
  <c r="E32" i="2"/>
  <c r="E21" i="2"/>
  <c r="E22" i="2"/>
  <c r="E23" i="2"/>
  <c r="E25" i="2"/>
  <c r="E14" i="2"/>
  <c r="I70" i="2"/>
  <c r="I79" i="2" s="1"/>
  <c r="I88" i="2" s="1"/>
  <c r="I72" i="2"/>
  <c r="I81" i="2" s="1"/>
  <c r="H70" i="2"/>
  <c r="H79" i="2" s="1"/>
  <c r="H88" i="2" s="1"/>
  <c r="H72" i="2"/>
  <c r="H81" i="2" s="1"/>
  <c r="H90" i="2" s="1"/>
  <c r="G70" i="2"/>
  <c r="G79" i="2" s="1"/>
  <c r="G88" i="2" s="1"/>
  <c r="G72" i="2"/>
  <c r="G81" i="2" s="1"/>
  <c r="F70" i="2"/>
  <c r="F79" i="2" s="1"/>
  <c r="F88" i="2" s="1"/>
  <c r="F72" i="2"/>
  <c r="F81" i="2" s="1"/>
  <c r="F90" i="2" s="1"/>
  <c r="E70" i="2"/>
  <c r="E79" i="2" s="1"/>
  <c r="E72" i="2"/>
  <c r="E81" i="2" s="1"/>
  <c r="E61" i="2"/>
  <c r="E63" i="2"/>
  <c r="E52" i="2"/>
  <c r="E54" i="2"/>
  <c r="E43" i="2"/>
  <c r="E42" i="2"/>
  <c r="E88" i="2" l="1"/>
  <c r="F65" i="2"/>
  <c r="F74" i="2" s="1"/>
  <c r="F83" i="2" s="1"/>
  <c r="H73" i="2"/>
  <c r="F66" i="2"/>
  <c r="F75" i="2" s="1"/>
  <c r="F84" i="2" s="1"/>
  <c r="G66" i="2"/>
  <c r="G75" i="2" s="1"/>
  <c r="H66" i="2"/>
  <c r="H75" i="2" s="1"/>
  <c r="H84" i="2" s="1"/>
  <c r="I66" i="2"/>
  <c r="I75" i="2" s="1"/>
  <c r="F67" i="2"/>
  <c r="F76" i="2" s="1"/>
  <c r="G67" i="2"/>
  <c r="G76" i="2" s="1"/>
  <c r="H67" i="2"/>
  <c r="H76" i="2" s="1"/>
  <c r="H85" i="2" s="1"/>
  <c r="I67" i="2"/>
  <c r="I76" i="2" s="1"/>
  <c r="F68" i="2"/>
  <c r="F77" i="2" s="1"/>
  <c r="F86" i="2" s="1"/>
  <c r="G68" i="2"/>
  <c r="G77" i="2" s="1"/>
  <c r="H68" i="2"/>
  <c r="H77" i="2" s="1"/>
  <c r="H86" i="2" s="1"/>
  <c r="I68" i="2"/>
  <c r="I77" i="2" s="1"/>
  <c r="F69" i="2"/>
  <c r="F78" i="2" s="1"/>
  <c r="F87" i="2" s="1"/>
  <c r="G69" i="2"/>
  <c r="G78" i="2" s="1"/>
  <c r="H69" i="2"/>
  <c r="H78" i="2" s="1"/>
  <c r="H87" i="2" s="1"/>
  <c r="I69" i="2"/>
  <c r="I78" i="2" s="1"/>
  <c r="G65" i="2"/>
  <c r="G74" i="2" s="1"/>
  <c r="H65" i="2"/>
  <c r="H74" i="2" s="1"/>
  <c r="H83" i="2" s="1"/>
  <c r="I65" i="2"/>
  <c r="I74" i="2" s="1"/>
  <c r="F8" i="2"/>
  <c r="E8" i="2" s="1"/>
  <c r="E65" i="2" l="1"/>
  <c r="E74" i="2" s="1"/>
  <c r="F64" i="2"/>
  <c r="E40" i="2"/>
  <c r="F73" i="2" l="1"/>
  <c r="E41" i="2"/>
  <c r="F85" i="2" l="1"/>
  <c r="F82" i="2" s="1"/>
  <c r="E69" i="2"/>
  <c r="E78" i="2" s="1"/>
  <c r="I64" i="2"/>
  <c r="G55" i="2"/>
  <c r="I73" i="2" l="1"/>
  <c r="E60" i="2"/>
  <c r="E59" i="2"/>
  <c r="E58" i="2"/>
  <c r="E57" i="2"/>
  <c r="E56" i="2"/>
  <c r="I55" i="2"/>
  <c r="F55" i="2"/>
  <c r="E55" i="2" l="1"/>
  <c r="I29" i="2"/>
  <c r="I85" i="2" s="1"/>
  <c r="I34" i="2" l="1"/>
  <c r="I90" i="2" s="1"/>
  <c r="G34" i="2"/>
  <c r="I17" i="2"/>
  <c r="G17" i="2"/>
  <c r="F17" i="2"/>
  <c r="E20" i="2"/>
  <c r="E17" i="2" s="1"/>
  <c r="G90" i="2" l="1"/>
  <c r="E90" i="2" s="1"/>
  <c r="E34" i="2"/>
  <c r="E68" i="2"/>
  <c r="E77" i="2" s="1"/>
  <c r="I31" i="2" l="1"/>
  <c r="I87" i="2" s="1"/>
  <c r="G31" i="2"/>
  <c r="I30" i="2"/>
  <c r="I86" i="2" s="1"/>
  <c r="G30" i="2"/>
  <c r="G29" i="2"/>
  <c r="I28" i="2"/>
  <c r="I84" i="2" s="1"/>
  <c r="G28" i="2"/>
  <c r="G84" i="2" s="1"/>
  <c r="I27" i="2"/>
  <c r="I83" i="2" s="1"/>
  <c r="G27" i="2"/>
  <c r="G83" i="2" s="1"/>
  <c r="E16" i="2"/>
  <c r="E13" i="2"/>
  <c r="E12" i="2"/>
  <c r="E11" i="2"/>
  <c r="E10" i="2"/>
  <c r="E9" i="2"/>
  <c r="E83" i="2" l="1"/>
  <c r="E84" i="2"/>
  <c r="I82" i="2"/>
  <c r="E66" i="2"/>
  <c r="E75" i="2" s="1"/>
  <c r="G86" i="2"/>
  <c r="E86" i="2" s="1"/>
  <c r="G85" i="2"/>
  <c r="G87" i="2"/>
  <c r="E87" i="2" s="1"/>
  <c r="E67" i="2"/>
  <c r="G64" i="2"/>
  <c r="E64" i="2" s="1"/>
  <c r="G26" i="2"/>
  <c r="E28" i="2"/>
  <c r="I26" i="2"/>
  <c r="E30" i="2"/>
  <c r="E27" i="2"/>
  <c r="F26" i="2"/>
  <c r="E29" i="2"/>
  <c r="E31" i="2"/>
  <c r="G37" i="2"/>
  <c r="G73" i="2" l="1"/>
  <c r="E73" i="2"/>
  <c r="E76" i="2"/>
  <c r="E85" i="2" s="1"/>
  <c r="G82" i="2"/>
  <c r="E82" i="2" s="1"/>
  <c r="E26" i="2"/>
  <c r="I46" i="2"/>
  <c r="F46" i="2"/>
  <c r="F37" i="2"/>
  <c r="E51" i="2"/>
  <c r="E50" i="2"/>
  <c r="E49" i="2"/>
  <c r="E48" i="2"/>
  <c r="E47" i="2"/>
  <c r="E46" i="2" l="1"/>
  <c r="E38" i="2"/>
  <c r="E39" i="2"/>
  <c r="I37" i="2" l="1"/>
  <c r="E37" i="2" s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<sst xmlns="http://schemas.openxmlformats.org/spreadsheetml/2006/main" count="43" uniqueCount="31">
  <si>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</si>
  <si>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</si>
  <si>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</si>
  <si>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</si>
  <si>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</si>
  <si>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</si>
  <si>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</si>
  <si>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</si>
  <si>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</si>
  <si>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</si>
  <si>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</si>
  <si>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</si>
  <si>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</si>
  <si>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</si>
  <si>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</si>
  <si>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</si>
  <si>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</si>
  <si>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>Государственная программа Иркутской области «Молодёжная политика» на 2019-2025 годы</t>
  </si>
  <si>
    <t>Общий объём финансирования, руб.</t>
  </si>
  <si>
    <t>Приложение № 4
к муниципальной программе
«Молодёжная политика»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</si>
  <si>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2019-2026 годы 
(наименование муниципальной программы (далее – муниципальная программа))
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</si>
  <si>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2019-2026 годы</t>
  </si>
  <si>
    <t>Подпрограмма 1 «Молодёжь города Усолье-Сибирское» на 2019-2026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</si>
  <si>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2019 - 2025 годы</t>
  </si>
  <si>
    <t>Основное мероприятие «Улучшение жилищных условий молодых семей» Подпрограммы «Молодым семьям - доступное жильё» на 2019 - 2025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</si>
  <si>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2021-2026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</si>
  <si>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2021-2026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</si>
  <si>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2021-2026 годы </t>
  </si>
  <si>
    <t>Подпрограмма 4 «Обеспечение жильём молодых семей» на 2021-2026 годы</t>
  </si>
  <si>
    <t>Государственная программа Иркутской области «Доступное жильё» на 2019-2025 годы, региональный проект «Молодым семьям - доспупное жильё» на 2024-2030 годы</t>
  </si>
  <si>
    <t>Приложение № 4  к постановлению администрации города Усолье-Сибирское от 11.01.2024 №34-па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</si>
</sst>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zoomScaleNormal="100" zoomScaleSheetLayoutView="100" workbookViewId="0">
      <selection activeCell="G2" sqref="G2:I2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9.10937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8.25" customHeight="1" x14ac:dyDescent="0.3">
      <c r="G1" s="20" t="s">
        <v>30</v>
      </c>
      <c r="H1" s="20"/>
      <c r="I1" s="20"/>
    </row>
    <row r="2" spans="1:9" ht="44.25" customHeight="1" x14ac:dyDescent="0.3">
      <c r="G2" s="20" t="s">
        <v>19</v>
      </c>
      <c r="H2" s="20"/>
      <c r="I2" s="20"/>
    </row>
    <row r="3" spans="1:9" ht="59.25" customHeight="1" thickBot="1" x14ac:dyDescent="0.35">
      <c r="A3" s="21" t="s">
        <v>20</v>
      </c>
      <c r="B3" s="21"/>
      <c r="C3" s="21"/>
      <c r="D3" s="21"/>
      <c r="E3" s="21"/>
      <c r="F3" s="21"/>
      <c r="G3" s="21"/>
      <c r="H3" s="21"/>
      <c r="I3" s="21"/>
    </row>
    <row r="4" spans="1:9" ht="26.4" x14ac:dyDescent="0.3">
      <c r="A4" s="22" t="s">
        <v>0</v>
      </c>
      <c r="B4" s="13" t="s">
        <v>4</v>
      </c>
      <c r="C4" s="22" t="s">
        <v>5</v>
      </c>
      <c r="D4" s="22" t="s">
        <v>10</v>
      </c>
      <c r="E4" s="22" t="s">
        <v>18</v>
      </c>
      <c r="F4" s="22" t="s">
        <v>11</v>
      </c>
      <c r="G4" s="22" t="s">
        <v>12</v>
      </c>
      <c r="H4" s="22" t="s">
        <v>16</v>
      </c>
      <c r="I4" s="22" t="s">
        <v>13</v>
      </c>
    </row>
    <row r="5" spans="1:9" ht="27" thickBot="1" x14ac:dyDescent="0.35">
      <c r="A5" s="23"/>
      <c r="B5" s="12" t="s">
        <v>6</v>
      </c>
      <c r="C5" s="23"/>
      <c r="D5" s="23"/>
      <c r="E5" s="24"/>
      <c r="F5" s="23"/>
      <c r="G5" s="23"/>
      <c r="H5" s="23"/>
      <c r="I5" s="23"/>
    </row>
    <row r="6" spans="1:9" ht="15" thickBot="1" x14ac:dyDescent="0.35">
      <c r="A6" s="12"/>
      <c r="B6" s="9"/>
      <c r="C6" s="10"/>
      <c r="D6" s="10"/>
      <c r="E6" s="11"/>
      <c r="F6" s="10"/>
      <c r="G6" s="10"/>
      <c r="H6" s="10"/>
      <c r="I6" s="1"/>
    </row>
    <row r="7" spans="1:9" ht="25.5" customHeight="1" thickBot="1" x14ac:dyDescent="0.35">
      <c r="A7" s="12">
        <v>1</v>
      </c>
      <c r="B7" s="34" t="s">
        <v>17</v>
      </c>
      <c r="C7" s="35"/>
      <c r="D7" s="35"/>
      <c r="E7" s="35"/>
      <c r="F7" s="35"/>
      <c r="G7" s="35"/>
      <c r="H7" s="35"/>
      <c r="I7" s="36"/>
    </row>
    <row r="8" spans="1:9" ht="21.6" customHeight="1" thickBot="1" x14ac:dyDescent="0.35">
      <c r="A8" s="37" t="s">
        <v>9</v>
      </c>
      <c r="B8" s="40" t="s">
        <v>23</v>
      </c>
      <c r="C8" s="40" t="s">
        <v>21</v>
      </c>
      <c r="D8" s="1" t="s">
        <v>3</v>
      </c>
      <c r="E8" s="3">
        <f>SUM(F8:I8)</f>
        <v>215073.33000000002</v>
      </c>
      <c r="F8" s="3">
        <f>SUM(F9:F16)</f>
        <v>0</v>
      </c>
      <c r="G8" s="5">
        <f>SUM(G9:G16)</f>
        <v>193566</v>
      </c>
      <c r="H8" s="6">
        <f>SUM(H9:H16)</f>
        <v>0</v>
      </c>
      <c r="I8" s="8">
        <f>SUM(I9:I16)</f>
        <v>21507.33</v>
      </c>
    </row>
    <row r="9" spans="1:9" ht="15" thickBot="1" x14ac:dyDescent="0.35">
      <c r="A9" s="38"/>
      <c r="B9" s="41"/>
      <c r="C9" s="41"/>
      <c r="D9" s="1">
        <v>2019</v>
      </c>
      <c r="E9" s="3">
        <f t="shared" ref="E9:E15" si="0">SUM(F9:I9)</f>
        <v>0</v>
      </c>
      <c r="F9" s="3">
        <v>0</v>
      </c>
      <c r="G9" s="5">
        <v>0</v>
      </c>
      <c r="H9" s="14">
        <v>0</v>
      </c>
      <c r="I9" s="6">
        <v>0</v>
      </c>
    </row>
    <row r="10" spans="1:9" ht="15" thickBot="1" x14ac:dyDescent="0.35">
      <c r="A10" s="38"/>
      <c r="B10" s="41"/>
      <c r="C10" s="41"/>
      <c r="D10" s="1">
        <v>2020</v>
      </c>
      <c r="E10" s="3">
        <f t="shared" si="0"/>
        <v>0</v>
      </c>
      <c r="F10" s="3">
        <v>0</v>
      </c>
      <c r="G10" s="5">
        <v>0</v>
      </c>
      <c r="H10" s="6">
        <v>0</v>
      </c>
      <c r="I10" s="8">
        <v>0</v>
      </c>
    </row>
    <row r="11" spans="1:9" ht="15" thickBot="1" x14ac:dyDescent="0.35">
      <c r="A11" s="38"/>
      <c r="B11" s="41"/>
      <c r="C11" s="41"/>
      <c r="D11" s="1">
        <v>2021</v>
      </c>
      <c r="E11" s="3">
        <f t="shared" si="0"/>
        <v>215073.33000000002</v>
      </c>
      <c r="F11" s="5">
        <v>0</v>
      </c>
      <c r="G11" s="8">
        <v>193566</v>
      </c>
      <c r="H11" s="7">
        <v>0</v>
      </c>
      <c r="I11" s="6">
        <v>21507.33</v>
      </c>
    </row>
    <row r="12" spans="1:9" ht="15" thickBot="1" x14ac:dyDescent="0.35">
      <c r="A12" s="38"/>
      <c r="B12" s="41"/>
      <c r="C12" s="41"/>
      <c r="D12" s="1">
        <v>2022</v>
      </c>
      <c r="E12" s="3">
        <f t="shared" si="0"/>
        <v>0</v>
      </c>
      <c r="F12" s="5">
        <v>0</v>
      </c>
      <c r="G12" s="6">
        <v>0</v>
      </c>
      <c r="H12" s="6">
        <v>0</v>
      </c>
      <c r="I12" s="7">
        <v>0</v>
      </c>
    </row>
    <row r="13" spans="1:9" ht="15" thickBot="1" x14ac:dyDescent="0.35">
      <c r="A13" s="38"/>
      <c r="B13" s="41"/>
      <c r="C13" s="41"/>
      <c r="D13" s="1">
        <v>2023</v>
      </c>
      <c r="E13" s="3">
        <f t="shared" si="0"/>
        <v>0</v>
      </c>
      <c r="F13" s="5">
        <v>0</v>
      </c>
      <c r="G13" s="14">
        <v>0</v>
      </c>
      <c r="H13" s="6">
        <v>0</v>
      </c>
      <c r="I13" s="6">
        <v>0</v>
      </c>
    </row>
    <row r="14" spans="1:9" ht="15" thickBot="1" x14ac:dyDescent="0.35">
      <c r="A14" s="38"/>
      <c r="B14" s="41"/>
      <c r="C14" s="41"/>
      <c r="D14" s="1">
        <v>2024</v>
      </c>
      <c r="E14" s="3">
        <f t="shared" si="0"/>
        <v>0</v>
      </c>
      <c r="F14" s="5">
        <v>0</v>
      </c>
      <c r="G14" s="14">
        <v>0</v>
      </c>
      <c r="H14" s="6">
        <v>0</v>
      </c>
      <c r="I14" s="6">
        <v>0</v>
      </c>
    </row>
    <row r="15" spans="1:9" ht="15" thickBot="1" x14ac:dyDescent="0.35">
      <c r="A15" s="38"/>
      <c r="B15" s="41"/>
      <c r="C15" s="41"/>
      <c r="D15" s="1">
        <v>2025</v>
      </c>
      <c r="E15" s="3">
        <f t="shared" si="0"/>
        <v>0</v>
      </c>
      <c r="F15" s="5">
        <v>0</v>
      </c>
      <c r="G15" s="5">
        <v>0</v>
      </c>
      <c r="H15" s="14">
        <v>0</v>
      </c>
      <c r="I15" s="14">
        <v>0</v>
      </c>
    </row>
    <row r="16" spans="1:9" ht="15" customHeight="1" thickBot="1" x14ac:dyDescent="0.35">
      <c r="A16" s="39"/>
      <c r="B16" s="42"/>
      <c r="C16" s="42"/>
      <c r="D16" s="1">
        <v>2026</v>
      </c>
      <c r="E16" s="3">
        <f>SUM(F16:I16)</f>
        <v>0</v>
      </c>
      <c r="F16" s="3">
        <v>0</v>
      </c>
      <c r="G16" s="5">
        <v>0</v>
      </c>
      <c r="H16" s="14">
        <v>0</v>
      </c>
      <c r="I16" s="14">
        <v>0</v>
      </c>
    </row>
    <row r="17" spans="1:9" ht="20.399999999999999" customHeight="1" thickBot="1" x14ac:dyDescent="0.35">
      <c r="A17" s="25" t="s">
        <v>7</v>
      </c>
      <c r="B17" s="26"/>
      <c r="C17" s="27"/>
      <c r="D17" s="1" t="s">
        <v>3</v>
      </c>
      <c r="E17" s="3">
        <f>SUM(E18:E25)</f>
        <v>215073.33000000002</v>
      </c>
      <c r="F17" s="3">
        <f>SUM(F18:F25)</f>
        <v>0</v>
      </c>
      <c r="G17" s="5">
        <f>SUM(G18:G25)</f>
        <v>193566</v>
      </c>
      <c r="H17" s="6">
        <f>SUM(H18:H25)</f>
        <v>0</v>
      </c>
      <c r="I17" s="14">
        <f>SUM(I18:I25)</f>
        <v>21507.33</v>
      </c>
    </row>
    <row r="18" spans="1:9" ht="15" thickBot="1" x14ac:dyDescent="0.35">
      <c r="A18" s="28"/>
      <c r="B18" s="29"/>
      <c r="C18" s="30"/>
      <c r="D18" s="1">
        <v>2019</v>
      </c>
      <c r="E18" s="3">
        <v>0</v>
      </c>
      <c r="F18" s="3">
        <v>0</v>
      </c>
      <c r="G18" s="5">
        <v>0</v>
      </c>
      <c r="H18" s="14">
        <v>0</v>
      </c>
      <c r="I18" s="14">
        <v>0</v>
      </c>
    </row>
    <row r="19" spans="1:9" ht="15" thickBot="1" x14ac:dyDescent="0.35">
      <c r="A19" s="28"/>
      <c r="B19" s="29"/>
      <c r="C19" s="30"/>
      <c r="D19" s="1">
        <v>2020</v>
      </c>
      <c r="E19" s="3">
        <v>0</v>
      </c>
      <c r="F19" s="3">
        <v>0</v>
      </c>
      <c r="G19" s="5">
        <v>0</v>
      </c>
      <c r="H19" s="14">
        <v>0</v>
      </c>
      <c r="I19" s="14">
        <v>0</v>
      </c>
    </row>
    <row r="20" spans="1:9" ht="15" thickBot="1" x14ac:dyDescent="0.35">
      <c r="A20" s="28"/>
      <c r="B20" s="29"/>
      <c r="C20" s="30"/>
      <c r="D20" s="1">
        <v>2021</v>
      </c>
      <c r="E20" s="3">
        <f>SUM(F20:I20)</f>
        <v>215073.33000000002</v>
      </c>
      <c r="F20" s="3">
        <v>0</v>
      </c>
      <c r="G20" s="5">
        <v>193566</v>
      </c>
      <c r="H20" s="14">
        <v>0</v>
      </c>
      <c r="I20" s="14">
        <v>21507.33</v>
      </c>
    </row>
    <row r="21" spans="1:9" ht="15" thickBot="1" x14ac:dyDescent="0.35">
      <c r="A21" s="28"/>
      <c r="B21" s="29"/>
      <c r="C21" s="30"/>
      <c r="D21" s="1">
        <v>2022</v>
      </c>
      <c r="E21" s="3">
        <f t="shared" ref="E21:E25" si="1">SUM(F21:I21)</f>
        <v>0</v>
      </c>
      <c r="F21" s="3">
        <v>0</v>
      </c>
      <c r="G21" s="5">
        <v>0</v>
      </c>
      <c r="H21" s="14">
        <v>0</v>
      </c>
      <c r="I21" s="14">
        <v>0</v>
      </c>
    </row>
    <row r="22" spans="1:9" ht="15" thickBot="1" x14ac:dyDescent="0.35">
      <c r="A22" s="28"/>
      <c r="B22" s="29"/>
      <c r="C22" s="30"/>
      <c r="D22" s="1">
        <v>2023</v>
      </c>
      <c r="E22" s="3">
        <f t="shared" si="1"/>
        <v>0</v>
      </c>
      <c r="F22" s="3">
        <v>0</v>
      </c>
      <c r="G22" s="5">
        <v>0</v>
      </c>
      <c r="H22" s="14">
        <v>0</v>
      </c>
      <c r="I22" s="14">
        <v>0</v>
      </c>
    </row>
    <row r="23" spans="1:9" ht="15" thickBot="1" x14ac:dyDescent="0.35">
      <c r="A23" s="28"/>
      <c r="B23" s="29"/>
      <c r="C23" s="30"/>
      <c r="D23" s="1">
        <v>2024</v>
      </c>
      <c r="E23" s="3">
        <f t="shared" si="1"/>
        <v>0</v>
      </c>
      <c r="F23" s="3">
        <v>0</v>
      </c>
      <c r="G23" s="5">
        <v>0</v>
      </c>
      <c r="H23" s="14">
        <v>0</v>
      </c>
      <c r="I23" s="14">
        <v>0</v>
      </c>
    </row>
    <row r="24" spans="1:9" ht="15" thickBot="1" x14ac:dyDescent="0.35">
      <c r="A24" s="28"/>
      <c r="B24" s="29"/>
      <c r="C24" s="30"/>
      <c r="D24" s="1">
        <v>2025</v>
      </c>
      <c r="E24" s="3">
        <f t="shared" si="1"/>
        <v>0</v>
      </c>
      <c r="F24" s="3">
        <v>0</v>
      </c>
      <c r="G24" s="5">
        <v>0</v>
      </c>
      <c r="H24" s="14">
        <v>0</v>
      </c>
      <c r="I24" s="14">
        <v>0</v>
      </c>
    </row>
    <row r="25" spans="1:9" ht="15" thickBot="1" x14ac:dyDescent="0.35">
      <c r="A25" s="31"/>
      <c r="B25" s="32"/>
      <c r="C25" s="33"/>
      <c r="D25" s="1">
        <v>2026</v>
      </c>
      <c r="E25" s="3">
        <f t="shared" si="1"/>
        <v>0</v>
      </c>
      <c r="F25" s="3">
        <v>0</v>
      </c>
      <c r="G25" s="5">
        <v>0</v>
      </c>
      <c r="H25" s="14">
        <v>0</v>
      </c>
      <c r="I25" s="14">
        <v>0</v>
      </c>
    </row>
    <row r="26" spans="1:9" ht="21.6" customHeight="1" thickBot="1" x14ac:dyDescent="0.35">
      <c r="A26" s="49" t="s">
        <v>22</v>
      </c>
      <c r="B26" s="50"/>
      <c r="C26" s="51"/>
      <c r="D26" s="1" t="s">
        <v>3</v>
      </c>
      <c r="E26" s="3">
        <f>SUM(F26:I26)</f>
        <v>215073.33000000002</v>
      </c>
      <c r="F26" s="3">
        <f>SUM(F27:F34)</f>
        <v>0</v>
      </c>
      <c r="G26" s="5">
        <f>SUM(G27:G34)</f>
        <v>193566</v>
      </c>
      <c r="H26" s="14">
        <v>0</v>
      </c>
      <c r="I26" s="6">
        <f>SUM(I28:I34)</f>
        <v>21507.33</v>
      </c>
    </row>
    <row r="27" spans="1:9" ht="15" thickBot="1" x14ac:dyDescent="0.35">
      <c r="A27" s="52"/>
      <c r="B27" s="53"/>
      <c r="C27" s="54"/>
      <c r="D27" s="1">
        <v>2019</v>
      </c>
      <c r="E27" s="3">
        <f>SUM(F27:I27)</f>
        <v>0</v>
      </c>
      <c r="F27" s="3">
        <v>0</v>
      </c>
      <c r="G27" s="5">
        <f t="shared" ref="G27:I27" si="2">G18</f>
        <v>0</v>
      </c>
      <c r="H27" s="14">
        <v>0</v>
      </c>
      <c r="I27" s="14">
        <f t="shared" si="2"/>
        <v>0</v>
      </c>
    </row>
    <row r="28" spans="1:9" ht="15" thickBot="1" x14ac:dyDescent="0.35">
      <c r="A28" s="52"/>
      <c r="B28" s="53"/>
      <c r="C28" s="54"/>
      <c r="D28" s="1">
        <v>2020</v>
      </c>
      <c r="E28" s="3">
        <f t="shared" ref="E28:E34" si="3">SUM(F28:I28)</f>
        <v>0</v>
      </c>
      <c r="F28" s="3">
        <v>0</v>
      </c>
      <c r="G28" s="5">
        <f t="shared" ref="G28:I28" si="4">G19</f>
        <v>0</v>
      </c>
      <c r="H28" s="14">
        <v>0</v>
      </c>
      <c r="I28" s="14">
        <f t="shared" si="4"/>
        <v>0</v>
      </c>
    </row>
    <row r="29" spans="1:9" ht="15" thickBot="1" x14ac:dyDescent="0.35">
      <c r="A29" s="52"/>
      <c r="B29" s="53"/>
      <c r="C29" s="54"/>
      <c r="D29" s="1">
        <v>2021</v>
      </c>
      <c r="E29" s="3">
        <f t="shared" si="3"/>
        <v>215073.33000000002</v>
      </c>
      <c r="F29" s="3">
        <v>0</v>
      </c>
      <c r="G29" s="5">
        <f t="shared" ref="G29" si="5">G20</f>
        <v>193566</v>
      </c>
      <c r="H29" s="14">
        <v>0</v>
      </c>
      <c r="I29" s="14">
        <f>I20</f>
        <v>21507.33</v>
      </c>
    </row>
    <row r="30" spans="1:9" ht="15" thickBot="1" x14ac:dyDescent="0.35">
      <c r="A30" s="52"/>
      <c r="B30" s="53"/>
      <c r="C30" s="54"/>
      <c r="D30" s="1">
        <v>2022</v>
      </c>
      <c r="E30" s="3">
        <f t="shared" si="3"/>
        <v>0</v>
      </c>
      <c r="F30" s="3">
        <v>0</v>
      </c>
      <c r="G30" s="5">
        <f t="shared" ref="G30:I30" si="6">G21</f>
        <v>0</v>
      </c>
      <c r="H30" s="14">
        <v>0</v>
      </c>
      <c r="I30" s="14">
        <f t="shared" si="6"/>
        <v>0</v>
      </c>
    </row>
    <row r="31" spans="1:9" ht="15" thickBot="1" x14ac:dyDescent="0.35">
      <c r="A31" s="52"/>
      <c r="B31" s="53"/>
      <c r="C31" s="54"/>
      <c r="D31" s="1">
        <v>2023</v>
      </c>
      <c r="E31" s="3">
        <f t="shared" si="3"/>
        <v>0</v>
      </c>
      <c r="F31" s="3">
        <v>0</v>
      </c>
      <c r="G31" s="5">
        <f>G22</f>
        <v>0</v>
      </c>
      <c r="H31" s="14">
        <v>0</v>
      </c>
      <c r="I31" s="14">
        <f>I22</f>
        <v>0</v>
      </c>
    </row>
    <row r="32" spans="1:9" ht="15" thickBot="1" x14ac:dyDescent="0.35">
      <c r="A32" s="52"/>
      <c r="B32" s="53"/>
      <c r="C32" s="54"/>
      <c r="D32" s="1">
        <v>2024</v>
      </c>
      <c r="E32" s="3">
        <f t="shared" si="3"/>
        <v>0</v>
      </c>
      <c r="F32" s="3">
        <v>0</v>
      </c>
      <c r="G32" s="5">
        <v>0</v>
      </c>
      <c r="H32" s="14">
        <v>0</v>
      </c>
      <c r="I32" s="14">
        <v>0</v>
      </c>
    </row>
    <row r="33" spans="1:9" ht="15" thickBot="1" x14ac:dyDescent="0.35">
      <c r="A33" s="52"/>
      <c r="B33" s="53"/>
      <c r="C33" s="54"/>
      <c r="D33" s="1">
        <v>2025</v>
      </c>
      <c r="E33" s="3">
        <f t="shared" si="3"/>
        <v>0</v>
      </c>
      <c r="F33" s="3">
        <v>0</v>
      </c>
      <c r="G33" s="5">
        <v>0</v>
      </c>
      <c r="H33" s="14">
        <v>0</v>
      </c>
      <c r="I33" s="14">
        <v>0</v>
      </c>
    </row>
    <row r="34" spans="1:9" ht="15" thickBot="1" x14ac:dyDescent="0.35">
      <c r="A34" s="55"/>
      <c r="B34" s="56"/>
      <c r="C34" s="57"/>
      <c r="D34" s="1">
        <v>2026</v>
      </c>
      <c r="E34" s="3">
        <f t="shared" si="3"/>
        <v>0</v>
      </c>
      <c r="F34" s="3">
        <v>0</v>
      </c>
      <c r="G34" s="5">
        <f t="shared" ref="G34:I34" si="7">G25</f>
        <v>0</v>
      </c>
      <c r="H34" s="14">
        <v>0</v>
      </c>
      <c r="I34" s="14">
        <f t="shared" si="7"/>
        <v>0</v>
      </c>
    </row>
    <row r="35" spans="1:9" ht="15" thickBot="1" x14ac:dyDescent="0.35">
      <c r="A35" s="12"/>
      <c r="B35" s="9"/>
      <c r="C35" s="10"/>
      <c r="D35" s="10"/>
      <c r="E35" s="11"/>
      <c r="F35" s="10"/>
      <c r="G35" s="10"/>
      <c r="H35" s="10"/>
      <c r="I35" s="1"/>
    </row>
    <row r="36" spans="1:9" ht="25.5" customHeight="1" thickBot="1" x14ac:dyDescent="0.35">
      <c r="A36" s="12">
        <v>1</v>
      </c>
      <c r="B36" s="34" t="s">
        <v>29</v>
      </c>
      <c r="C36" s="35"/>
      <c r="D36" s="35"/>
      <c r="E36" s="35"/>
      <c r="F36" s="35"/>
      <c r="G36" s="35"/>
      <c r="H36" s="35"/>
      <c r="I36" s="36"/>
    </row>
    <row r="37" spans="1:9" ht="15" thickBot="1" x14ac:dyDescent="0.35">
      <c r="A37" s="37" t="s">
        <v>9</v>
      </c>
      <c r="B37" s="40" t="s">
        <v>24</v>
      </c>
      <c r="C37" s="40" t="s">
        <v>25</v>
      </c>
      <c r="D37" s="1" t="s">
        <v>3</v>
      </c>
      <c r="E37" s="3">
        <f>SUM(F37:I37)</f>
        <v>82571967.140000001</v>
      </c>
      <c r="F37" s="3">
        <f>SUM(F38:F45)</f>
        <v>13026563.66</v>
      </c>
      <c r="G37" s="3">
        <f>SUM(G38:G45)</f>
        <v>32773631.09</v>
      </c>
      <c r="H37" s="4">
        <v>0</v>
      </c>
      <c r="I37" s="4">
        <f>SUM(I39:I45)</f>
        <v>36771772.390000001</v>
      </c>
    </row>
    <row r="38" spans="1:9" ht="15" thickBot="1" x14ac:dyDescent="0.35">
      <c r="A38" s="38"/>
      <c r="B38" s="41"/>
      <c r="C38" s="41"/>
      <c r="D38" s="1">
        <v>2019</v>
      </c>
      <c r="E38" s="3">
        <f t="shared" ref="E38:E54" si="8">SUM(F38:I38)</f>
        <v>0</v>
      </c>
      <c r="F38" s="3">
        <v>0</v>
      </c>
      <c r="G38" s="5">
        <v>0</v>
      </c>
      <c r="H38" s="6">
        <v>0</v>
      </c>
      <c r="I38" s="6">
        <v>0</v>
      </c>
    </row>
    <row r="39" spans="1:9" ht="15" thickBot="1" x14ac:dyDescent="0.35">
      <c r="A39" s="38"/>
      <c r="B39" s="41"/>
      <c r="C39" s="41"/>
      <c r="D39" s="1">
        <v>2020</v>
      </c>
      <c r="E39" s="3">
        <f t="shared" si="8"/>
        <v>0</v>
      </c>
      <c r="F39" s="3">
        <v>0</v>
      </c>
      <c r="G39" s="5">
        <v>0</v>
      </c>
      <c r="H39" s="6">
        <v>0</v>
      </c>
      <c r="I39" s="6">
        <v>0</v>
      </c>
    </row>
    <row r="40" spans="1:9" ht="15" thickBot="1" x14ac:dyDescent="0.35">
      <c r="A40" s="38"/>
      <c r="B40" s="41"/>
      <c r="C40" s="41"/>
      <c r="D40" s="1">
        <v>2021</v>
      </c>
      <c r="E40" s="3">
        <f t="shared" ref="E40:E46" si="9">SUM(F40:I40)</f>
        <v>16548074.42</v>
      </c>
      <c r="F40" s="3">
        <v>4536704.4000000004</v>
      </c>
      <c r="G40" s="5">
        <v>7427552.75</v>
      </c>
      <c r="H40" s="6">
        <v>0</v>
      </c>
      <c r="I40" s="7">
        <v>4583817.2699999996</v>
      </c>
    </row>
    <row r="41" spans="1:9" ht="15" thickBot="1" x14ac:dyDescent="0.35">
      <c r="A41" s="38"/>
      <c r="B41" s="41"/>
      <c r="C41" s="41"/>
      <c r="D41" s="1">
        <v>2022</v>
      </c>
      <c r="E41" s="3">
        <f t="shared" si="9"/>
        <v>22884536.399999999</v>
      </c>
      <c r="F41" s="3">
        <v>4600970.43</v>
      </c>
      <c r="G41" s="5">
        <v>12699739.09</v>
      </c>
      <c r="H41" s="6">
        <v>0</v>
      </c>
      <c r="I41" s="6">
        <v>5583826.8799999999</v>
      </c>
    </row>
    <row r="42" spans="1:9" ht="15" thickBot="1" x14ac:dyDescent="0.35">
      <c r="A42" s="38"/>
      <c r="B42" s="41"/>
      <c r="C42" s="41"/>
      <c r="D42" s="1">
        <v>2023</v>
      </c>
      <c r="E42" s="3">
        <f t="shared" si="9"/>
        <v>23387875.68</v>
      </c>
      <c r="F42" s="3">
        <f>3735527.26+153361.57</f>
        <v>3888888.8299999996</v>
      </c>
      <c r="G42" s="5">
        <f>12147620.24+498719.01</f>
        <v>12646339.25</v>
      </c>
      <c r="H42" s="6">
        <v>0</v>
      </c>
      <c r="I42" s="6">
        <f>6582407.7+270239.9</f>
        <v>6852647.6000000006</v>
      </c>
    </row>
    <row r="43" spans="1:9" ht="15" thickBot="1" x14ac:dyDescent="0.35">
      <c r="A43" s="38"/>
      <c r="B43" s="41"/>
      <c r="C43" s="41"/>
      <c r="D43" s="1">
        <v>2024</v>
      </c>
      <c r="E43" s="3">
        <f t="shared" si="9"/>
        <v>6583826.8799999999</v>
      </c>
      <c r="F43" s="3">
        <v>0</v>
      </c>
      <c r="G43" s="5">
        <v>0</v>
      </c>
      <c r="H43" s="6">
        <v>0</v>
      </c>
      <c r="I43" s="6">
        <v>6583826.8799999999</v>
      </c>
    </row>
    <row r="44" spans="1:9" ht="15" thickBot="1" x14ac:dyDescent="0.35">
      <c r="A44" s="38"/>
      <c r="B44" s="41"/>
      <c r="C44" s="41"/>
      <c r="D44" s="1">
        <v>2025</v>
      </c>
      <c r="E44" s="3">
        <f t="shared" si="9"/>
        <v>6583826.8799999999</v>
      </c>
      <c r="F44" s="3">
        <v>0</v>
      </c>
      <c r="G44" s="5">
        <v>0</v>
      </c>
      <c r="H44" s="14">
        <v>0</v>
      </c>
      <c r="I44" s="6">
        <v>6583826.8799999999</v>
      </c>
    </row>
    <row r="45" spans="1:9" ht="17.25" customHeight="1" thickBot="1" x14ac:dyDescent="0.35">
      <c r="A45" s="39"/>
      <c r="B45" s="42"/>
      <c r="C45" s="42"/>
      <c r="D45" s="1">
        <v>2026</v>
      </c>
      <c r="E45" s="3">
        <f t="shared" si="9"/>
        <v>6583826.8799999999</v>
      </c>
      <c r="F45" s="3">
        <v>0</v>
      </c>
      <c r="G45" s="3">
        <v>0</v>
      </c>
      <c r="H45" s="3">
        <v>0</v>
      </c>
      <c r="I45" s="6">
        <v>6583826.8799999999</v>
      </c>
    </row>
    <row r="46" spans="1:9" ht="21" customHeight="1" thickBot="1" x14ac:dyDescent="0.35">
      <c r="A46" s="37" t="s">
        <v>14</v>
      </c>
      <c r="B46" s="43" t="s">
        <v>24</v>
      </c>
      <c r="C46" s="43" t="s">
        <v>26</v>
      </c>
      <c r="D46" s="1" t="s">
        <v>3</v>
      </c>
      <c r="E46" s="3">
        <f t="shared" si="9"/>
        <v>0</v>
      </c>
      <c r="F46" s="3">
        <f>SUM(F47:F54)</f>
        <v>0</v>
      </c>
      <c r="G46" s="3">
        <v>0</v>
      </c>
      <c r="H46" s="3">
        <v>0</v>
      </c>
      <c r="I46" s="6">
        <f>SUM(I48:I54)</f>
        <v>0</v>
      </c>
    </row>
    <row r="47" spans="1:9" ht="21" customHeight="1" thickBot="1" x14ac:dyDescent="0.35">
      <c r="A47" s="38"/>
      <c r="B47" s="44"/>
      <c r="C47" s="44"/>
      <c r="D47" s="1">
        <v>2019</v>
      </c>
      <c r="E47" s="3">
        <f t="shared" si="8"/>
        <v>0</v>
      </c>
      <c r="F47" s="3">
        <v>0</v>
      </c>
      <c r="G47" s="3">
        <v>0</v>
      </c>
      <c r="H47" s="3">
        <v>0</v>
      </c>
      <c r="I47" s="6">
        <v>0</v>
      </c>
    </row>
    <row r="48" spans="1:9" ht="13.95" customHeight="1" thickBot="1" x14ac:dyDescent="0.35">
      <c r="A48" s="38"/>
      <c r="B48" s="44"/>
      <c r="C48" s="44"/>
      <c r="D48" s="1">
        <v>2020</v>
      </c>
      <c r="E48" s="3">
        <f t="shared" si="8"/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8" customHeight="1" thickBot="1" x14ac:dyDescent="0.35">
      <c r="A49" s="38"/>
      <c r="B49" s="44"/>
      <c r="C49" s="44"/>
      <c r="D49" s="1">
        <v>2021</v>
      </c>
      <c r="E49" s="3">
        <f t="shared" si="8"/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17.399999999999999" customHeight="1" thickBot="1" x14ac:dyDescent="0.35">
      <c r="A50" s="38"/>
      <c r="B50" s="44"/>
      <c r="C50" s="44"/>
      <c r="D50" s="1">
        <v>2022</v>
      </c>
      <c r="E50" s="3">
        <f t="shared" si="8"/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12.75" customHeight="1" thickBot="1" x14ac:dyDescent="0.35">
      <c r="A51" s="38"/>
      <c r="B51" s="44"/>
      <c r="C51" s="44"/>
      <c r="D51" s="1">
        <v>2023</v>
      </c>
      <c r="E51" s="3">
        <f t="shared" si="8"/>
        <v>0</v>
      </c>
      <c r="F51" s="3">
        <v>0</v>
      </c>
      <c r="G51" s="3">
        <v>0</v>
      </c>
      <c r="H51" s="3">
        <v>0</v>
      </c>
      <c r="I51" s="3">
        <v>0</v>
      </c>
    </row>
    <row r="52" spans="1:9" ht="12.75" customHeight="1" thickBot="1" x14ac:dyDescent="0.35">
      <c r="A52" s="38"/>
      <c r="B52" s="44"/>
      <c r="C52" s="44"/>
      <c r="D52" s="1">
        <v>2024</v>
      </c>
      <c r="E52" s="3">
        <f t="shared" si="8"/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2.75" customHeight="1" thickBot="1" x14ac:dyDescent="0.35">
      <c r="A53" s="38"/>
      <c r="B53" s="44"/>
      <c r="C53" s="44"/>
      <c r="D53" s="1">
        <v>2025</v>
      </c>
      <c r="E53" s="3">
        <f t="shared" si="8"/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6.2" customHeight="1" thickBot="1" x14ac:dyDescent="0.35">
      <c r="A54" s="39"/>
      <c r="B54" s="45"/>
      <c r="C54" s="45"/>
      <c r="D54" s="1">
        <v>2026</v>
      </c>
      <c r="E54" s="3">
        <f t="shared" si="8"/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21" customHeight="1" thickBot="1" x14ac:dyDescent="0.35">
      <c r="A55" s="37" t="s">
        <v>15</v>
      </c>
      <c r="B55" s="46" t="s">
        <v>24</v>
      </c>
      <c r="C55" s="43" t="s">
        <v>27</v>
      </c>
      <c r="D55" s="1" t="s">
        <v>3</v>
      </c>
      <c r="E55" s="3">
        <f>SUM(F55:I55)</f>
        <v>815754.12</v>
      </c>
      <c r="F55" s="3">
        <f>SUM(F56:F63)</f>
        <v>0</v>
      </c>
      <c r="G55" s="3">
        <f>G56+G57+G58+G59+G60+G63</f>
        <v>815754.12</v>
      </c>
      <c r="H55" s="3">
        <v>0</v>
      </c>
      <c r="I55" s="6">
        <f>SUM(I57:I63)</f>
        <v>0</v>
      </c>
    </row>
    <row r="56" spans="1:9" ht="21" customHeight="1" thickBot="1" x14ac:dyDescent="0.35">
      <c r="A56" s="38"/>
      <c r="B56" s="47"/>
      <c r="C56" s="44"/>
      <c r="D56" s="1">
        <v>2019</v>
      </c>
      <c r="E56" s="3">
        <f t="shared" ref="E56:E63" si="10">SUM(F56:I56)</f>
        <v>0</v>
      </c>
      <c r="F56" s="3">
        <v>0</v>
      </c>
      <c r="G56" s="3">
        <v>0</v>
      </c>
      <c r="H56" s="3">
        <v>0</v>
      </c>
      <c r="I56" s="6">
        <v>0</v>
      </c>
    </row>
    <row r="57" spans="1:9" ht="13.95" customHeight="1" thickBot="1" x14ac:dyDescent="0.35">
      <c r="A57" s="38"/>
      <c r="B57" s="47"/>
      <c r="C57" s="44"/>
      <c r="D57" s="1">
        <v>2020</v>
      </c>
      <c r="E57" s="3">
        <f t="shared" si="10"/>
        <v>0</v>
      </c>
      <c r="F57" s="3">
        <v>0</v>
      </c>
      <c r="G57" s="3">
        <v>0</v>
      </c>
      <c r="H57" s="3">
        <v>0</v>
      </c>
      <c r="I57" s="3">
        <v>0</v>
      </c>
    </row>
    <row r="58" spans="1:9" ht="18" customHeight="1" thickBot="1" x14ac:dyDescent="0.35">
      <c r="A58" s="38"/>
      <c r="B58" s="47"/>
      <c r="C58" s="44"/>
      <c r="D58" s="1">
        <v>2021</v>
      </c>
      <c r="E58" s="3">
        <f t="shared" si="10"/>
        <v>330693.71999999997</v>
      </c>
      <c r="F58" s="3">
        <v>0</v>
      </c>
      <c r="G58" s="3">
        <v>330693.71999999997</v>
      </c>
      <c r="H58" s="3">
        <v>0</v>
      </c>
      <c r="I58" s="3">
        <v>0</v>
      </c>
    </row>
    <row r="59" spans="1:9" ht="17.399999999999999" customHeight="1" thickBot="1" x14ac:dyDescent="0.35">
      <c r="A59" s="38"/>
      <c r="B59" s="47"/>
      <c r="C59" s="44"/>
      <c r="D59" s="1">
        <v>2022</v>
      </c>
      <c r="E59" s="3">
        <f t="shared" si="10"/>
        <v>485060.4</v>
      </c>
      <c r="F59" s="3">
        <v>0</v>
      </c>
      <c r="G59" s="3">
        <v>485060.4</v>
      </c>
      <c r="H59" s="3">
        <v>0</v>
      </c>
      <c r="I59" s="3">
        <v>0</v>
      </c>
    </row>
    <row r="60" spans="1:9" ht="12.75" customHeight="1" thickBot="1" x14ac:dyDescent="0.35">
      <c r="A60" s="38"/>
      <c r="B60" s="47"/>
      <c r="C60" s="44"/>
      <c r="D60" s="1">
        <v>2023</v>
      </c>
      <c r="E60" s="3">
        <f t="shared" si="10"/>
        <v>0</v>
      </c>
      <c r="F60" s="3">
        <v>0</v>
      </c>
      <c r="G60" s="3">
        <v>0</v>
      </c>
      <c r="H60" s="3">
        <v>0</v>
      </c>
      <c r="I60" s="3">
        <v>0</v>
      </c>
    </row>
    <row r="61" spans="1:9" ht="12.75" customHeight="1" thickBot="1" x14ac:dyDescent="0.35">
      <c r="A61" s="38"/>
      <c r="B61" s="47"/>
      <c r="C61" s="44"/>
      <c r="D61" s="1">
        <v>2024</v>
      </c>
      <c r="E61" s="3">
        <f t="shared" si="10"/>
        <v>0</v>
      </c>
      <c r="F61" s="3">
        <v>0</v>
      </c>
      <c r="G61" s="3">
        <v>0</v>
      </c>
      <c r="H61" s="3">
        <v>0</v>
      </c>
      <c r="I61" s="3">
        <v>0</v>
      </c>
    </row>
    <row r="62" spans="1:9" ht="12.75" customHeight="1" thickBot="1" x14ac:dyDescent="0.35">
      <c r="A62" s="38"/>
      <c r="B62" s="47"/>
      <c r="C62" s="44"/>
      <c r="D62" s="1">
        <v>2025</v>
      </c>
      <c r="E62" s="3">
        <f t="shared" si="10"/>
        <v>0</v>
      </c>
      <c r="F62" s="3">
        <v>0</v>
      </c>
      <c r="G62" s="3">
        <v>0</v>
      </c>
      <c r="H62" s="3">
        <v>0</v>
      </c>
      <c r="I62" s="3">
        <v>0</v>
      </c>
    </row>
    <row r="63" spans="1:9" ht="16.2" customHeight="1" thickBot="1" x14ac:dyDescent="0.35">
      <c r="A63" s="39"/>
      <c r="B63" s="48"/>
      <c r="C63" s="45"/>
      <c r="D63" s="1">
        <v>2026</v>
      </c>
      <c r="E63" s="3">
        <f t="shared" si="10"/>
        <v>0</v>
      </c>
      <c r="F63" s="3">
        <v>0</v>
      </c>
      <c r="G63" s="3">
        <v>0</v>
      </c>
      <c r="H63" s="3">
        <v>0</v>
      </c>
      <c r="I63" s="3">
        <v>0</v>
      </c>
    </row>
    <row r="64" spans="1:9" ht="15.75" customHeight="1" thickBot="1" x14ac:dyDescent="0.35">
      <c r="A64" s="25" t="s">
        <v>7</v>
      </c>
      <c r="B64" s="26"/>
      <c r="C64" s="27"/>
      <c r="D64" s="19" t="s">
        <v>3</v>
      </c>
      <c r="E64" s="15">
        <f>SUM(F64:I64)</f>
        <v>83387721.260000005</v>
      </c>
      <c r="F64" s="15">
        <f>SUM(F65:F72)</f>
        <v>13026563.66</v>
      </c>
      <c r="G64" s="15">
        <f>SUM(G65:G72)</f>
        <v>33589385.210000001</v>
      </c>
      <c r="H64" s="15">
        <v>0</v>
      </c>
      <c r="I64" s="16">
        <f>SUM(I66:I72)</f>
        <v>36771772.390000001</v>
      </c>
    </row>
    <row r="65" spans="1:9" ht="15" thickBot="1" x14ac:dyDescent="0.35">
      <c r="A65" s="28"/>
      <c r="B65" s="29"/>
      <c r="C65" s="30"/>
      <c r="D65" s="19">
        <v>2019</v>
      </c>
      <c r="E65" s="15">
        <f>SUM(F65:I65)</f>
        <v>0</v>
      </c>
      <c r="F65" s="15">
        <f>F38+F47+F56</f>
        <v>0</v>
      </c>
      <c r="G65" s="15">
        <f t="shared" ref="G65:I65" si="11">G38+G47+G56</f>
        <v>0</v>
      </c>
      <c r="H65" s="15">
        <f t="shared" si="11"/>
        <v>0</v>
      </c>
      <c r="I65" s="15">
        <f t="shared" si="11"/>
        <v>0</v>
      </c>
    </row>
    <row r="66" spans="1:9" ht="15" thickBot="1" x14ac:dyDescent="0.35">
      <c r="A66" s="28"/>
      <c r="B66" s="29"/>
      <c r="C66" s="30"/>
      <c r="D66" s="19">
        <v>2020</v>
      </c>
      <c r="E66" s="15">
        <f t="shared" ref="E66:E72" si="12">SUM(F66:I66)</f>
        <v>0</v>
      </c>
      <c r="F66" s="15">
        <f t="shared" ref="F66:I66" si="13">F39+F48+F57</f>
        <v>0</v>
      </c>
      <c r="G66" s="15">
        <f t="shared" si="13"/>
        <v>0</v>
      </c>
      <c r="H66" s="15">
        <f t="shared" si="13"/>
        <v>0</v>
      </c>
      <c r="I66" s="15">
        <f t="shared" si="13"/>
        <v>0</v>
      </c>
    </row>
    <row r="67" spans="1:9" ht="15" thickBot="1" x14ac:dyDescent="0.35">
      <c r="A67" s="28"/>
      <c r="B67" s="29"/>
      <c r="C67" s="30"/>
      <c r="D67" s="19">
        <v>2021</v>
      </c>
      <c r="E67" s="15">
        <f t="shared" si="12"/>
        <v>16878768.140000001</v>
      </c>
      <c r="F67" s="15">
        <f t="shared" ref="F67:I67" si="14">F40+F49+F58</f>
        <v>4536704.4000000004</v>
      </c>
      <c r="G67" s="15">
        <f t="shared" si="14"/>
        <v>7758246.4699999997</v>
      </c>
      <c r="H67" s="15">
        <f t="shared" si="14"/>
        <v>0</v>
      </c>
      <c r="I67" s="15">
        <f t="shared" si="14"/>
        <v>4583817.2699999996</v>
      </c>
    </row>
    <row r="68" spans="1:9" ht="15" thickBot="1" x14ac:dyDescent="0.35">
      <c r="A68" s="28"/>
      <c r="B68" s="29"/>
      <c r="C68" s="30"/>
      <c r="D68" s="19">
        <v>2022</v>
      </c>
      <c r="E68" s="15">
        <f t="shared" si="12"/>
        <v>23369596.800000001</v>
      </c>
      <c r="F68" s="15">
        <f t="shared" ref="F68:I68" si="15">F41+F50+F59</f>
        <v>4600970.43</v>
      </c>
      <c r="G68" s="15">
        <f t="shared" si="15"/>
        <v>13184799.49</v>
      </c>
      <c r="H68" s="15">
        <f t="shared" si="15"/>
        <v>0</v>
      </c>
      <c r="I68" s="15">
        <f t="shared" si="15"/>
        <v>5583826.8799999999</v>
      </c>
    </row>
    <row r="69" spans="1:9" ht="15" thickBot="1" x14ac:dyDescent="0.35">
      <c r="A69" s="28"/>
      <c r="B69" s="29"/>
      <c r="C69" s="30"/>
      <c r="D69" s="19">
        <v>2023</v>
      </c>
      <c r="E69" s="15">
        <f t="shared" si="12"/>
        <v>23387875.68</v>
      </c>
      <c r="F69" s="15">
        <f t="shared" ref="F69:I69" si="16">F42+F51+F60</f>
        <v>3888888.8299999996</v>
      </c>
      <c r="G69" s="15">
        <f t="shared" si="16"/>
        <v>12646339.25</v>
      </c>
      <c r="H69" s="15">
        <f t="shared" si="16"/>
        <v>0</v>
      </c>
      <c r="I69" s="15">
        <f t="shared" si="16"/>
        <v>6852647.6000000006</v>
      </c>
    </row>
    <row r="70" spans="1:9" ht="15" thickBot="1" x14ac:dyDescent="0.35">
      <c r="A70" s="28"/>
      <c r="B70" s="29"/>
      <c r="C70" s="30"/>
      <c r="D70" s="19">
        <v>2024</v>
      </c>
      <c r="E70" s="15">
        <f t="shared" si="12"/>
        <v>6583826.8799999999</v>
      </c>
      <c r="F70" s="15">
        <f t="shared" ref="F70:I71" si="17">F43+F52+F61</f>
        <v>0</v>
      </c>
      <c r="G70" s="15">
        <f t="shared" si="17"/>
        <v>0</v>
      </c>
      <c r="H70" s="15">
        <f t="shared" si="17"/>
        <v>0</v>
      </c>
      <c r="I70" s="15">
        <f t="shared" si="17"/>
        <v>6583826.8799999999</v>
      </c>
    </row>
    <row r="71" spans="1:9" ht="15" thickBot="1" x14ac:dyDescent="0.35">
      <c r="A71" s="28"/>
      <c r="B71" s="29"/>
      <c r="C71" s="30"/>
      <c r="D71" s="19">
        <v>2025</v>
      </c>
      <c r="E71" s="15">
        <f t="shared" si="12"/>
        <v>6583826.8799999999</v>
      </c>
      <c r="F71" s="15">
        <f t="shared" si="17"/>
        <v>0</v>
      </c>
      <c r="G71" s="15">
        <f t="shared" si="17"/>
        <v>0</v>
      </c>
      <c r="H71" s="15">
        <f t="shared" si="17"/>
        <v>0</v>
      </c>
      <c r="I71" s="15">
        <f t="shared" si="17"/>
        <v>6583826.8799999999</v>
      </c>
    </row>
    <row r="72" spans="1:9" ht="15" thickBot="1" x14ac:dyDescent="0.35">
      <c r="A72" s="31"/>
      <c r="B72" s="32"/>
      <c r="C72" s="33"/>
      <c r="D72" s="19">
        <v>2026</v>
      </c>
      <c r="E72" s="15">
        <f t="shared" si="12"/>
        <v>6583826.8799999999</v>
      </c>
      <c r="F72" s="15">
        <f t="shared" ref="F72:I72" si="18">F45+F54+F63</f>
        <v>0</v>
      </c>
      <c r="G72" s="15">
        <f t="shared" si="18"/>
        <v>0</v>
      </c>
      <c r="H72" s="15">
        <f t="shared" si="18"/>
        <v>0</v>
      </c>
      <c r="I72" s="15">
        <f t="shared" si="18"/>
        <v>6583826.8799999999</v>
      </c>
    </row>
    <row r="73" spans="1:9" ht="15" thickBot="1" x14ac:dyDescent="0.35">
      <c r="A73" s="25" t="s">
        <v>28</v>
      </c>
      <c r="B73" s="26"/>
      <c r="C73" s="27"/>
      <c r="D73" s="19" t="s">
        <v>3</v>
      </c>
      <c r="E73" s="15">
        <f>E64</f>
        <v>83387721.260000005</v>
      </c>
      <c r="F73" s="15">
        <f t="shared" ref="F73:I73" si="19">F64</f>
        <v>13026563.66</v>
      </c>
      <c r="G73" s="15">
        <f t="shared" si="19"/>
        <v>33589385.210000001</v>
      </c>
      <c r="H73" s="15">
        <f t="shared" si="19"/>
        <v>0</v>
      </c>
      <c r="I73" s="15">
        <f t="shared" si="19"/>
        <v>36771772.390000001</v>
      </c>
    </row>
    <row r="74" spans="1:9" ht="15" thickBot="1" x14ac:dyDescent="0.35">
      <c r="A74" s="28"/>
      <c r="B74" s="29"/>
      <c r="C74" s="30"/>
      <c r="D74" s="19">
        <v>2019</v>
      </c>
      <c r="E74" s="15">
        <f t="shared" ref="E74:I74" si="20">E65</f>
        <v>0</v>
      </c>
      <c r="F74" s="15">
        <f t="shared" si="20"/>
        <v>0</v>
      </c>
      <c r="G74" s="15">
        <f t="shared" si="20"/>
        <v>0</v>
      </c>
      <c r="H74" s="15">
        <f t="shared" si="20"/>
        <v>0</v>
      </c>
      <c r="I74" s="15">
        <f t="shared" si="20"/>
        <v>0</v>
      </c>
    </row>
    <row r="75" spans="1:9" ht="15" thickBot="1" x14ac:dyDescent="0.35">
      <c r="A75" s="28"/>
      <c r="B75" s="29"/>
      <c r="C75" s="30"/>
      <c r="D75" s="19">
        <v>2020</v>
      </c>
      <c r="E75" s="15">
        <f t="shared" ref="E75:I75" si="21">E66</f>
        <v>0</v>
      </c>
      <c r="F75" s="15">
        <f t="shared" si="21"/>
        <v>0</v>
      </c>
      <c r="G75" s="15">
        <f t="shared" si="21"/>
        <v>0</v>
      </c>
      <c r="H75" s="15">
        <f t="shared" si="21"/>
        <v>0</v>
      </c>
      <c r="I75" s="15">
        <f t="shared" si="21"/>
        <v>0</v>
      </c>
    </row>
    <row r="76" spans="1:9" ht="15" thickBot="1" x14ac:dyDescent="0.35">
      <c r="A76" s="28"/>
      <c r="B76" s="29"/>
      <c r="C76" s="30"/>
      <c r="D76" s="19">
        <v>2021</v>
      </c>
      <c r="E76" s="15">
        <f>E67</f>
        <v>16878768.140000001</v>
      </c>
      <c r="F76" s="15">
        <f t="shared" ref="F76:I76" si="22">F67</f>
        <v>4536704.4000000004</v>
      </c>
      <c r="G76" s="15">
        <f t="shared" si="22"/>
        <v>7758246.4699999997</v>
      </c>
      <c r="H76" s="15">
        <f t="shared" si="22"/>
        <v>0</v>
      </c>
      <c r="I76" s="15">
        <f t="shared" si="22"/>
        <v>4583817.2699999996</v>
      </c>
    </row>
    <row r="77" spans="1:9" ht="15" thickBot="1" x14ac:dyDescent="0.35">
      <c r="A77" s="28"/>
      <c r="B77" s="29"/>
      <c r="C77" s="30"/>
      <c r="D77" s="19">
        <v>2022</v>
      </c>
      <c r="E77" s="15">
        <f t="shared" ref="E77:I77" si="23">E68</f>
        <v>23369596.800000001</v>
      </c>
      <c r="F77" s="15">
        <f t="shared" si="23"/>
        <v>4600970.43</v>
      </c>
      <c r="G77" s="15">
        <f t="shared" si="23"/>
        <v>13184799.49</v>
      </c>
      <c r="H77" s="15">
        <f t="shared" si="23"/>
        <v>0</v>
      </c>
      <c r="I77" s="15">
        <f t="shared" si="23"/>
        <v>5583826.8799999999</v>
      </c>
    </row>
    <row r="78" spans="1:9" ht="15" thickBot="1" x14ac:dyDescent="0.35">
      <c r="A78" s="28"/>
      <c r="B78" s="29"/>
      <c r="C78" s="30"/>
      <c r="D78" s="19">
        <v>2023</v>
      </c>
      <c r="E78" s="15">
        <f t="shared" ref="E78:I78" si="24">E69</f>
        <v>23387875.68</v>
      </c>
      <c r="F78" s="15">
        <f t="shared" si="24"/>
        <v>3888888.8299999996</v>
      </c>
      <c r="G78" s="15">
        <f t="shared" si="24"/>
        <v>12646339.25</v>
      </c>
      <c r="H78" s="15">
        <f t="shared" si="24"/>
        <v>0</v>
      </c>
      <c r="I78" s="15">
        <f t="shared" si="24"/>
        <v>6852647.6000000006</v>
      </c>
    </row>
    <row r="79" spans="1:9" ht="15" thickBot="1" x14ac:dyDescent="0.35">
      <c r="A79" s="28"/>
      <c r="B79" s="29"/>
      <c r="C79" s="30"/>
      <c r="D79" s="19">
        <v>2024</v>
      </c>
      <c r="E79" s="15">
        <f t="shared" ref="E79:I80" si="25">E70</f>
        <v>6583826.8799999999</v>
      </c>
      <c r="F79" s="15">
        <f t="shared" si="25"/>
        <v>0</v>
      </c>
      <c r="G79" s="15">
        <f t="shared" si="25"/>
        <v>0</v>
      </c>
      <c r="H79" s="15">
        <f t="shared" si="25"/>
        <v>0</v>
      </c>
      <c r="I79" s="15">
        <f t="shared" si="25"/>
        <v>6583826.8799999999</v>
      </c>
    </row>
    <row r="80" spans="1:9" ht="15" thickBot="1" x14ac:dyDescent="0.35">
      <c r="A80" s="28"/>
      <c r="B80" s="29"/>
      <c r="C80" s="30"/>
      <c r="D80" s="19">
        <v>2025</v>
      </c>
      <c r="E80" s="15">
        <f t="shared" si="25"/>
        <v>6583826.8799999999</v>
      </c>
      <c r="F80" s="15">
        <f t="shared" si="25"/>
        <v>0</v>
      </c>
      <c r="G80" s="15">
        <f t="shared" si="25"/>
        <v>0</v>
      </c>
      <c r="H80" s="15">
        <f t="shared" si="25"/>
        <v>0</v>
      </c>
      <c r="I80" s="15">
        <f t="shared" si="25"/>
        <v>6583826.8799999999</v>
      </c>
    </row>
    <row r="81" spans="1:9" ht="15" thickBot="1" x14ac:dyDescent="0.35">
      <c r="A81" s="31"/>
      <c r="B81" s="32"/>
      <c r="C81" s="33"/>
      <c r="D81" s="19">
        <v>2026</v>
      </c>
      <c r="E81" s="15">
        <f t="shared" ref="E81:I81" si="26">E72</f>
        <v>6583826.8799999999</v>
      </c>
      <c r="F81" s="15">
        <f t="shared" si="26"/>
        <v>0</v>
      </c>
      <c r="G81" s="15">
        <f t="shared" si="26"/>
        <v>0</v>
      </c>
      <c r="H81" s="15">
        <f t="shared" si="26"/>
        <v>0</v>
      </c>
      <c r="I81" s="15">
        <f t="shared" si="26"/>
        <v>6583826.8799999999</v>
      </c>
    </row>
    <row r="82" spans="1:9" ht="21" customHeight="1" thickBot="1" x14ac:dyDescent="0.35">
      <c r="A82" s="25" t="s">
        <v>1</v>
      </c>
      <c r="B82" s="26"/>
      <c r="C82" s="27"/>
      <c r="D82" s="19" t="s">
        <v>3</v>
      </c>
      <c r="E82" s="15">
        <f>SUM(F82:I82)</f>
        <v>83602794.590000004</v>
      </c>
      <c r="F82" s="15">
        <f>SUM(F83:F90)</f>
        <v>13026563.66</v>
      </c>
      <c r="G82" s="17">
        <f>SUM(G83:G90)</f>
        <v>33782951.210000001</v>
      </c>
      <c r="H82" s="16">
        <v>0</v>
      </c>
      <c r="I82" s="16">
        <f>SUM(I84:I90)</f>
        <v>36793279.719999999</v>
      </c>
    </row>
    <row r="83" spans="1:9" ht="15" thickBot="1" x14ac:dyDescent="0.35">
      <c r="A83" s="28"/>
      <c r="B83" s="29"/>
      <c r="C83" s="30"/>
      <c r="D83" s="19">
        <v>2019</v>
      </c>
      <c r="E83" s="15">
        <f>SUM(F83:I83)</f>
        <v>0</v>
      </c>
      <c r="F83" s="15">
        <f t="shared" ref="F83:F89" si="27">F74+F27</f>
        <v>0</v>
      </c>
      <c r="G83" s="15">
        <f t="shared" ref="G83:I83" si="28">G74+G27</f>
        <v>0</v>
      </c>
      <c r="H83" s="18">
        <f t="shared" si="28"/>
        <v>0</v>
      </c>
      <c r="I83" s="15">
        <f t="shared" si="28"/>
        <v>0</v>
      </c>
    </row>
    <row r="84" spans="1:9" ht="15" thickBot="1" x14ac:dyDescent="0.35">
      <c r="A84" s="28"/>
      <c r="B84" s="29"/>
      <c r="C84" s="30"/>
      <c r="D84" s="19">
        <v>2020</v>
      </c>
      <c r="E84" s="15">
        <f>SUM(F84:I84)</f>
        <v>0</v>
      </c>
      <c r="F84" s="15">
        <f t="shared" si="27"/>
        <v>0</v>
      </c>
      <c r="G84" s="15">
        <f t="shared" ref="G84:I89" si="29">G75+G28</f>
        <v>0</v>
      </c>
      <c r="H84" s="15">
        <f t="shared" si="29"/>
        <v>0</v>
      </c>
      <c r="I84" s="15">
        <f t="shared" si="29"/>
        <v>0</v>
      </c>
    </row>
    <row r="85" spans="1:9" ht="15" thickBot="1" x14ac:dyDescent="0.35">
      <c r="A85" s="28"/>
      <c r="B85" s="29"/>
      <c r="C85" s="30"/>
      <c r="D85" s="19">
        <v>2021</v>
      </c>
      <c r="E85" s="15">
        <f>SUM(E20+E76)</f>
        <v>17093841.469999999</v>
      </c>
      <c r="F85" s="15">
        <f t="shared" si="27"/>
        <v>4536704.4000000004</v>
      </c>
      <c r="G85" s="15">
        <f t="shared" si="29"/>
        <v>7951812.4699999997</v>
      </c>
      <c r="H85" s="15">
        <f t="shared" si="29"/>
        <v>0</v>
      </c>
      <c r="I85" s="15">
        <f t="shared" si="29"/>
        <v>4605324.5999999996</v>
      </c>
    </row>
    <row r="86" spans="1:9" ht="15" thickBot="1" x14ac:dyDescent="0.35">
      <c r="A86" s="28"/>
      <c r="B86" s="29"/>
      <c r="C86" s="30"/>
      <c r="D86" s="19">
        <v>2022</v>
      </c>
      <c r="E86" s="15">
        <f>SUM(F86:I86)</f>
        <v>23369596.800000001</v>
      </c>
      <c r="F86" s="15">
        <f t="shared" si="27"/>
        <v>4600970.43</v>
      </c>
      <c r="G86" s="15">
        <f t="shared" si="29"/>
        <v>13184799.49</v>
      </c>
      <c r="H86" s="15">
        <f t="shared" si="29"/>
        <v>0</v>
      </c>
      <c r="I86" s="15">
        <f t="shared" si="29"/>
        <v>5583826.8799999999</v>
      </c>
    </row>
    <row r="87" spans="1:9" ht="15" thickBot="1" x14ac:dyDescent="0.35">
      <c r="A87" s="28"/>
      <c r="B87" s="29"/>
      <c r="C87" s="30"/>
      <c r="D87" s="19">
        <v>2023</v>
      </c>
      <c r="E87" s="15">
        <f>SUM(F87:I87)</f>
        <v>23387875.68</v>
      </c>
      <c r="F87" s="15">
        <f t="shared" si="27"/>
        <v>3888888.8299999996</v>
      </c>
      <c r="G87" s="15">
        <f t="shared" si="29"/>
        <v>12646339.25</v>
      </c>
      <c r="H87" s="15">
        <f t="shared" si="29"/>
        <v>0</v>
      </c>
      <c r="I87" s="15">
        <f t="shared" si="29"/>
        <v>6852647.6000000006</v>
      </c>
    </row>
    <row r="88" spans="1:9" ht="15" thickBot="1" x14ac:dyDescent="0.35">
      <c r="A88" s="28"/>
      <c r="B88" s="29"/>
      <c r="C88" s="30"/>
      <c r="D88" s="19">
        <v>2024</v>
      </c>
      <c r="E88" s="15">
        <f t="shared" ref="E88:E90" si="30">SUM(F88:I88)</f>
        <v>6583826.8799999999</v>
      </c>
      <c r="F88" s="15">
        <f t="shared" si="27"/>
        <v>0</v>
      </c>
      <c r="G88" s="15">
        <f t="shared" si="29"/>
        <v>0</v>
      </c>
      <c r="H88" s="15">
        <f t="shared" si="29"/>
        <v>0</v>
      </c>
      <c r="I88" s="15">
        <f t="shared" si="29"/>
        <v>6583826.8799999999</v>
      </c>
    </row>
    <row r="89" spans="1:9" ht="15" thickBot="1" x14ac:dyDescent="0.35">
      <c r="A89" s="28"/>
      <c r="B89" s="29"/>
      <c r="C89" s="30"/>
      <c r="D89" s="19">
        <v>2025</v>
      </c>
      <c r="E89" s="15">
        <f t="shared" si="30"/>
        <v>6583826.8799999999</v>
      </c>
      <c r="F89" s="15">
        <f t="shared" si="27"/>
        <v>0</v>
      </c>
      <c r="G89" s="15">
        <f t="shared" si="29"/>
        <v>0</v>
      </c>
      <c r="H89" s="15">
        <f t="shared" si="29"/>
        <v>0</v>
      </c>
      <c r="I89" s="15">
        <f t="shared" si="29"/>
        <v>6583826.8799999999</v>
      </c>
    </row>
    <row r="90" spans="1:9" ht="15" thickBot="1" x14ac:dyDescent="0.35">
      <c r="A90" s="31"/>
      <c r="B90" s="32"/>
      <c r="C90" s="33"/>
      <c r="D90" s="19">
        <v>2026</v>
      </c>
      <c r="E90" s="15">
        <f t="shared" si="30"/>
        <v>6583826.8799999999</v>
      </c>
      <c r="F90" s="15">
        <f t="shared" ref="F90:I90" si="31">F81+F34</f>
        <v>0</v>
      </c>
      <c r="G90" s="15">
        <f t="shared" si="31"/>
        <v>0</v>
      </c>
      <c r="H90" s="15">
        <f t="shared" si="31"/>
        <v>0</v>
      </c>
      <c r="I90" s="15">
        <f t="shared" si="31"/>
        <v>6583826.8799999999</v>
      </c>
    </row>
    <row r="92" spans="1:9" s="2" customFormat="1" ht="15.6" x14ac:dyDescent="0.3">
      <c r="B92" s="2" t="s">
        <v>8</v>
      </c>
      <c r="G92" s="2" t="s">
        <v>2</v>
      </c>
    </row>
  </sheetData>
  <mergeCells count="30">
    <mergeCell ref="A26:C34"/>
    <mergeCell ref="A17:C25"/>
    <mergeCell ref="B7:I7"/>
    <mergeCell ref="A8:A16"/>
    <mergeCell ref="B8:B16"/>
    <mergeCell ref="C8:C16"/>
    <mergeCell ref="A73:C81"/>
    <mergeCell ref="A82:C90"/>
    <mergeCell ref="B36:I36"/>
    <mergeCell ref="A37:A45"/>
    <mergeCell ref="B37:B45"/>
    <mergeCell ref="C37:C45"/>
    <mergeCell ref="A46:A54"/>
    <mergeCell ref="B46:B54"/>
    <mergeCell ref="C46:C54"/>
    <mergeCell ref="A55:A63"/>
    <mergeCell ref="B55:B63"/>
    <mergeCell ref="C55:C63"/>
    <mergeCell ref="A64:C72"/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2023-12-27T02:49:31Z</cp:lastPrinted>
  <dcterms:created xsi:type="dcterms:W3CDTF">2019-08-27T06:02:36Z</dcterms:created>
  <dcterms:modified xsi:type="dcterms:W3CDTF">2024-01-17T05:12:41Z</dcterms:modified>
</cp:coreProperties>
</file>