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dryavceva_t\Desktop\123\Мои документы\Полож о принятии и расп расх обяз по НИ  Усолье\17Пост 1956-па от 11.07.2024\"/>
    </mc:Choice>
  </mc:AlternateContent>
  <xr:revisionPtr revIDLastSave="0" documentId="13_ncr:1_{DEA575F6-6F93-45FB-B61D-B96B82D5C801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ст.бюдж. по всем мероприят." sheetId="4" r:id="rId1"/>
    <sheet name="Лист2" sheetId="2" r:id="rId2"/>
    <sheet name="Лист3" sheetId="3" r:id="rId3"/>
  </sheets>
  <definedNames>
    <definedName name="_xlnm.Print_Titles" localSheetId="0">'мест.бюдж. по всем мероприят.'!#REF!</definedName>
    <definedName name="_xlnm.Print_Area" localSheetId="0">'мест.бюдж. по всем мероприят.'!$A$1:$H$43</definedName>
  </definedNames>
  <calcPr calcId="191029"/>
</workbook>
</file>

<file path=xl/calcChain.xml><?xml version="1.0" encoding="utf-8"?>
<calcChain xmlns="http://schemas.openxmlformats.org/spreadsheetml/2006/main">
  <c r="E19" i="4" l="1"/>
  <c r="E22" i="4"/>
  <c r="E29" i="4" l="1"/>
  <c r="D19" i="4" l="1"/>
  <c r="D24" i="4"/>
  <c r="E28" i="4" l="1"/>
  <c r="F28" i="4" s="1"/>
  <c r="E21" i="4" l="1"/>
  <c r="F22" i="4"/>
  <c r="E23" i="4"/>
  <c r="F23" i="4" s="1"/>
  <c r="E24" i="4"/>
  <c r="F24" i="4" s="1"/>
  <c r="E25" i="4"/>
  <c r="F25" i="4" s="1"/>
  <c r="E26" i="4"/>
  <c r="F26" i="4" s="1"/>
  <c r="E27" i="4"/>
  <c r="F27" i="4" s="1"/>
  <c r="E20" i="4"/>
  <c r="F20" i="4" s="1"/>
  <c r="F21" i="4" l="1"/>
  <c r="F39" i="4"/>
  <c r="E39" i="4"/>
  <c r="D39" i="4"/>
  <c r="F38" i="4"/>
  <c r="F40" i="4" s="1"/>
  <c r="E38" i="4"/>
  <c r="E40" i="4" s="1"/>
  <c r="D38" i="4"/>
  <c r="D40" i="4" s="1"/>
  <c r="F19" i="4"/>
  <c r="F29" i="4" s="1"/>
  <c r="D29" i="4" s="1"/>
</calcChain>
</file>

<file path=xl/sharedStrings.xml><?xml version="1.0" encoding="utf-8"?>
<sst xmlns="http://schemas.openxmlformats.org/spreadsheetml/2006/main" count="65" uniqueCount="50">
  <si>
    <t>№ п/п</t>
  </si>
  <si>
    <t>Срок реализации</t>
  </si>
  <si>
    <t>ИТОГО:</t>
  </si>
  <si>
    <t>С.В. Гуменюк</t>
  </si>
  <si>
    <t>областного бюджета, руб.</t>
  </si>
  <si>
    <t>Председатель комитета экономического развития администрации города</t>
  </si>
  <si>
    <t>Начальник отдела по экономической политике КЭР администрации города</t>
  </si>
  <si>
    <t>А.А. Рогова</t>
  </si>
  <si>
    <t>Начальник отдела образования администрации города</t>
  </si>
  <si>
    <t>М.А. Правдеюк</t>
  </si>
  <si>
    <t>Начальник отдела культуры, спорта и молодежной политики администрации города</t>
  </si>
  <si>
    <t>Н.В. Гусева</t>
  </si>
  <si>
    <t>ЖКХ</t>
  </si>
  <si>
    <t>спорт</t>
  </si>
  <si>
    <t>ГРБС - ответственный за мероприятие</t>
  </si>
  <si>
    <t>Приложение 1</t>
  </si>
  <si>
    <t xml:space="preserve">в муниципальном образовании "город Усолье-Сибирское" по объемам финансирования и </t>
  </si>
  <si>
    <t>главным распорядителям бюджетных средств</t>
  </si>
  <si>
    <r>
      <t>к</t>
    </r>
    <r>
      <rPr>
        <sz val="12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 xml:space="preserve">Положению о принятии и распределении расходных </t>
    </r>
  </si>
  <si>
    <t xml:space="preserve">обязательств и порядке организации работы и </t>
  </si>
  <si>
    <t xml:space="preserve">и местного бюджетов на реализацию мероприятий </t>
  </si>
  <si>
    <t>перечня проектов народных инициатив в муниципальном</t>
  </si>
  <si>
    <t xml:space="preserve">образовании «город Усолье-Сибирское»
</t>
  </si>
  <si>
    <t xml:space="preserve"> 16.1.25</t>
  </si>
  <si>
    <t>Общий объем финансирования, руб.</t>
  </si>
  <si>
    <t xml:space="preserve">расходования денежных средств из областного </t>
  </si>
  <si>
    <t>Наименование мероприятия</t>
  </si>
  <si>
    <t>В том числе за счет средств:</t>
  </si>
  <si>
    <t>Пункт статьи Федерального закона от 6 октября 2003 года 
№ 131-ФЗ "Об общих принципах организации местного самоуправления в Российской Федерации"</t>
  </si>
  <si>
    <t xml:space="preserve">местного бюджета, руб. </t>
  </si>
  <si>
    <t>Отдел образования управления по социально-культурным вопросам администрации города</t>
  </si>
  <si>
    <t xml:space="preserve"> 16.1.19</t>
  </si>
  <si>
    <t>Таблица 5</t>
  </si>
  <si>
    <t xml:space="preserve">Распределение расходных обязательств по реализации мероприятий перечня проектов народных инициатив на 2024 год </t>
  </si>
  <si>
    <t>Благоустройство проспекта Комсомольский (установка урн, лавок)</t>
  </si>
  <si>
    <t>Благоустройство территории озера «Молодежное» (установка баскетбольных щитов)</t>
  </si>
  <si>
    <t>Обустройство детской площадки в районе ул. Есенина, 13 (установка спортивного комплекса, информационных стендов)</t>
  </si>
  <si>
    <t>Обустройство пешеходной дорожки в районе ул. Толбухина, 13а</t>
  </si>
  <si>
    <t>Организация уличного освещения (в районе переулка ул. Плеханова и ул. Островского; домов №№ 2, 3, 4 по ул. Дзержинского)</t>
  </si>
  <si>
    <t>Ремонт асфальтового покрытия МБДОУ "Детский сад № 1"</t>
  </si>
  <si>
    <t>до 30 декабря 2024 года</t>
  </si>
  <si>
    <t>Комитет по городскому хозяйству администрации города Усолье-Сибирское</t>
  </si>
  <si>
    <t>Приобретение и установка спортивного оборудования на территории детского клуба по месту жительства "Перемена" МБУ ДО "ДДТ" (ул. Клары Цеткин, 8)</t>
  </si>
  <si>
    <t>Благоустройство ул. Интернациональная, в рамках проекта "Город из трамвайного окна 2: молекулярное наследие" в г. Усолье-Сибирское (Победитель VIII Всероссийского конкурса лучших проектов создания комфортной городской среды в категории "Малые города России") (Благоустройство территории на пересечении улиц Ленина и Менделеева)</t>
  </si>
  <si>
    <t xml:space="preserve">Ремонт проезда вдоль Поликлиники № 1 </t>
  </si>
  <si>
    <t>Приобретение и установка скалодрома (физкультурно-оздоровительный комплекс, пр-т Ленинский)</t>
  </si>
  <si>
    <t>Отдел спорта и молодежной политики управления по социально-культурным вопросам администрации города</t>
  </si>
  <si>
    <t xml:space="preserve">И.о. мэра города </t>
  </si>
  <si>
    <t>Л.Н. Панькова</t>
  </si>
  <si>
    <t>Приложение 1
к постановлению администрации города Усолье-Сибирское
от  11.07.2024  №  1956-па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</si>
</sst>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_-* #,##0.000000000000000000000000000\ _₽_-;\-* #,##0.000000000000000000000000000\ _₽_-;_-* &quot;-&quot;???????????????????????????\ _₽_-;_-@_-"/>
  </numFmts>
  <fonts count="18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u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42">
    <xf numFmtId="0" fontId="0" fillId="0" borderId="0" xfId="0"/>
    <xf numFmtId="0" fontId="3" fillId="0" borderId="0" xfId="0" applyFont="1"/>
    <xf numFmtId="0" fontId="2" fillId="0" borderId="0" xfId="0" applyFont="1"/>
    <xf numFmtId="4" fontId="2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12" fillId="0" borderId="0" xfId="0" applyFont="1"/>
    <xf numFmtId="0" fontId="5" fillId="2" borderId="1" xfId="0" applyFont="1" applyFill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 vertical="center" wrapText="1"/>
    </xf>
    <xf numFmtId="164" fontId="15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39" fontId="5" fillId="0" borderId="1" xfId="0" applyNumberFormat="1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16" fillId="0" borderId="0" xfId="0" applyFont="1" applyAlignment="1">
      <alignment horizontal="right"/>
    </xf>
    <xf numFmtId="164" fontId="1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6" fillId="0" borderId="0" xfId="0" applyNumberFormat="1" applyFont="1"/>
    <xf numFmtId="165" fontId="8" fillId="0" borderId="0" xfId="0" applyNumberFormat="1" applyFont="1"/>
    <xf numFmtId="14" fontId="1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right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view="pageBreakPreview" topLeftCell="A23" zoomScale="70" zoomScaleNormal="100" zoomScaleSheetLayoutView="70" workbookViewId="0">
      <selection activeCell="G2" sqref="G2"/>
    </sheetView>
  </sheetViews>
  <sheetFormatPr defaultColWidth="9.140625" defaultRowHeight="18.75" x14ac:dyDescent="0.3"/>
  <cols>
    <col min="1" max="1" width="7.140625" style="1" customWidth="1"/>
    <col min="2" max="2" width="60.5703125" style="1" customWidth="1"/>
    <col min="3" max="3" width="14.85546875" style="1" customWidth="1"/>
    <col min="4" max="4" width="19.85546875" style="1" customWidth="1"/>
    <col min="5" max="5" width="20.28515625" style="1" customWidth="1"/>
    <col min="6" max="6" width="23.5703125" style="1" customWidth="1"/>
    <col min="7" max="7" width="30.140625" style="1" customWidth="1"/>
    <col min="8" max="8" width="36.5703125" style="1" customWidth="1"/>
    <col min="9" max="16384" width="9.140625" style="1"/>
  </cols>
  <sheetData>
    <row r="1" spans="1:8" ht="75.75" customHeight="1" x14ac:dyDescent="0.3">
      <c r="G1" s="34" t="s">
        <v>49</v>
      </c>
      <c r="H1" s="34"/>
    </row>
    <row r="3" spans="1:8" customFormat="1" x14ac:dyDescent="0.3">
      <c r="F3" s="8"/>
      <c r="G3" s="37" t="s">
        <v>15</v>
      </c>
      <c r="H3" s="37"/>
    </row>
    <row r="4" spans="1:8" customFormat="1" x14ac:dyDescent="0.3">
      <c r="F4" s="7"/>
      <c r="G4" s="37" t="s">
        <v>18</v>
      </c>
      <c r="H4" s="37"/>
    </row>
    <row r="5" spans="1:8" customFormat="1" x14ac:dyDescent="0.3">
      <c r="F5" s="8"/>
      <c r="G5" s="37" t="s">
        <v>19</v>
      </c>
      <c r="H5" s="37"/>
    </row>
    <row r="6" spans="1:8" customFormat="1" x14ac:dyDescent="0.3">
      <c r="F6" s="8"/>
      <c r="G6" s="37" t="s">
        <v>25</v>
      </c>
      <c r="H6" s="37"/>
    </row>
    <row r="7" spans="1:8" customFormat="1" x14ac:dyDescent="0.3">
      <c r="F7" s="8"/>
      <c r="G7" s="37" t="s">
        <v>20</v>
      </c>
      <c r="H7" s="37"/>
    </row>
    <row r="8" spans="1:8" customFormat="1" x14ac:dyDescent="0.3">
      <c r="F8" s="8"/>
      <c r="G8" s="37" t="s">
        <v>21</v>
      </c>
      <c r="H8" s="37"/>
    </row>
    <row r="9" spans="1:8" customFormat="1" ht="20.25" customHeight="1" x14ac:dyDescent="0.25">
      <c r="F9" s="8"/>
      <c r="G9" s="35" t="s">
        <v>22</v>
      </c>
      <c r="H9" s="36"/>
    </row>
    <row r="10" spans="1:8" customFormat="1" ht="20.25" customHeight="1" x14ac:dyDescent="0.25">
      <c r="F10" s="8"/>
      <c r="G10" s="18"/>
      <c r="H10" s="19"/>
    </row>
    <row r="11" spans="1:8" s="9" customFormat="1" ht="21.75" customHeight="1" x14ac:dyDescent="0.3">
      <c r="A11" s="12"/>
      <c r="B11" s="12"/>
      <c r="C11" s="13"/>
      <c r="D11" s="14"/>
      <c r="E11" s="14"/>
      <c r="F11" s="14"/>
      <c r="G11" s="15"/>
      <c r="H11" s="20" t="s">
        <v>32</v>
      </c>
    </row>
    <row r="12" spans="1:8" s="9" customFormat="1" ht="21.75" customHeight="1" x14ac:dyDescent="0.3">
      <c r="A12" s="12"/>
      <c r="B12" s="12"/>
      <c r="C12" s="13"/>
      <c r="D12" s="14"/>
      <c r="E12" s="14"/>
      <c r="F12" s="14"/>
      <c r="G12" s="15"/>
      <c r="H12" s="20"/>
    </row>
    <row r="13" spans="1:8" customFormat="1" ht="15.75" customHeight="1" x14ac:dyDescent="0.3">
      <c r="A13" s="38" t="s">
        <v>33</v>
      </c>
      <c r="B13" s="38"/>
      <c r="C13" s="38"/>
      <c r="D13" s="38"/>
      <c r="E13" s="38"/>
      <c r="F13" s="38"/>
      <c r="G13" s="38"/>
      <c r="H13" s="38"/>
    </row>
    <row r="14" spans="1:8" customFormat="1" ht="19.5" customHeight="1" x14ac:dyDescent="0.3">
      <c r="A14" s="38" t="s">
        <v>16</v>
      </c>
      <c r="B14" s="38"/>
      <c r="C14" s="38"/>
      <c r="D14" s="38"/>
      <c r="E14" s="38"/>
      <c r="F14" s="38"/>
      <c r="G14" s="38"/>
      <c r="H14" s="38"/>
    </row>
    <row r="15" spans="1:8" customFormat="1" ht="15.75" customHeight="1" x14ac:dyDescent="0.3">
      <c r="A15" s="38" t="s">
        <v>17</v>
      </c>
      <c r="B15" s="38"/>
      <c r="C15" s="38"/>
      <c r="D15" s="38"/>
      <c r="E15" s="38"/>
      <c r="F15" s="38"/>
      <c r="G15" s="38"/>
      <c r="H15" s="38"/>
    </row>
    <row r="16" spans="1:8" x14ac:dyDescent="0.3">
      <c r="A16" s="2"/>
      <c r="B16" s="2"/>
      <c r="C16" s="2"/>
      <c r="D16" s="2"/>
      <c r="E16" s="2"/>
      <c r="F16" s="2"/>
      <c r="G16" s="2"/>
    </row>
    <row r="17" spans="1:9" ht="18.75" customHeight="1" x14ac:dyDescent="0.3">
      <c r="A17" s="32" t="s">
        <v>0</v>
      </c>
      <c r="B17" s="32" t="s">
        <v>26</v>
      </c>
      <c r="C17" s="32" t="s">
        <v>1</v>
      </c>
      <c r="D17" s="32" t="s">
        <v>24</v>
      </c>
      <c r="E17" s="32" t="s">
        <v>27</v>
      </c>
      <c r="F17" s="32"/>
      <c r="G17" s="32" t="s">
        <v>28</v>
      </c>
      <c r="H17" s="32" t="s">
        <v>14</v>
      </c>
    </row>
    <row r="18" spans="1:9" ht="101.25" customHeight="1" x14ac:dyDescent="0.3">
      <c r="A18" s="32"/>
      <c r="B18" s="32"/>
      <c r="C18" s="32"/>
      <c r="D18" s="32"/>
      <c r="E18" s="22" t="s">
        <v>4</v>
      </c>
      <c r="F18" s="22" t="s">
        <v>29</v>
      </c>
      <c r="G18" s="32"/>
      <c r="H18" s="32"/>
    </row>
    <row r="19" spans="1:9" ht="51" customHeight="1" x14ac:dyDescent="0.3">
      <c r="A19" s="10">
        <v>1</v>
      </c>
      <c r="B19" s="24" t="s">
        <v>34</v>
      </c>
      <c r="C19" s="40" t="s">
        <v>40</v>
      </c>
      <c r="D19" s="21">
        <f>751482.88+399065.22</f>
        <v>1150548.1000000001</v>
      </c>
      <c r="E19" s="16">
        <f>D19*88.9999978046667/100+0.01</f>
        <v>1023987.7937416347</v>
      </c>
      <c r="F19" s="16">
        <f>D19-E19</f>
        <v>126560.3062583654</v>
      </c>
      <c r="G19" s="17" t="s">
        <v>23</v>
      </c>
      <c r="H19" s="17" t="s">
        <v>41</v>
      </c>
      <c r="I19" s="1">
        <v>5</v>
      </c>
    </row>
    <row r="20" spans="1:9" ht="110.25" customHeight="1" x14ac:dyDescent="0.3">
      <c r="A20" s="10">
        <v>2</v>
      </c>
      <c r="B20" s="24" t="s">
        <v>43</v>
      </c>
      <c r="C20" s="41"/>
      <c r="D20" s="21">
        <v>4999000</v>
      </c>
      <c r="E20" s="16">
        <f>D20*88.9999978046667/100</f>
        <v>4449109.8902552882</v>
      </c>
      <c r="F20" s="16">
        <f t="shared" ref="F20:F28" si="0">D20-E20</f>
        <v>549890.10974471178</v>
      </c>
      <c r="G20" s="17" t="s">
        <v>23</v>
      </c>
      <c r="H20" s="17" t="s">
        <v>41</v>
      </c>
      <c r="I20" s="1">
        <v>5</v>
      </c>
    </row>
    <row r="21" spans="1:9" ht="69.75" customHeight="1" x14ac:dyDescent="0.3">
      <c r="A21" s="10">
        <v>3</v>
      </c>
      <c r="B21" s="22" t="s">
        <v>35</v>
      </c>
      <c r="C21" s="41"/>
      <c r="D21" s="21">
        <v>115562</v>
      </c>
      <c r="E21" s="16">
        <f t="shared" ref="E21:E28" si="1">D21*88.9999978046667/100</f>
        <v>102850.17746302893</v>
      </c>
      <c r="F21" s="16">
        <f t="shared" si="0"/>
        <v>12711.822536971071</v>
      </c>
      <c r="G21" s="29" t="s">
        <v>23</v>
      </c>
      <c r="H21" s="17" t="s">
        <v>41</v>
      </c>
      <c r="I21" s="1">
        <v>5</v>
      </c>
    </row>
    <row r="22" spans="1:9" ht="54.75" customHeight="1" x14ac:dyDescent="0.3">
      <c r="A22" s="10">
        <v>4</v>
      </c>
      <c r="B22" s="22" t="s">
        <v>36</v>
      </c>
      <c r="C22" s="41"/>
      <c r="D22" s="21">
        <v>270000</v>
      </c>
      <c r="E22" s="16">
        <f>D22*88.9999978046667/100</f>
        <v>240299.99407260012</v>
      </c>
      <c r="F22" s="16">
        <f t="shared" si="0"/>
        <v>29700.005927399878</v>
      </c>
      <c r="G22" s="17" t="s">
        <v>23</v>
      </c>
      <c r="H22" s="17" t="s">
        <v>41</v>
      </c>
      <c r="I22" s="1">
        <v>5</v>
      </c>
    </row>
    <row r="23" spans="1:9" ht="60.75" customHeight="1" x14ac:dyDescent="0.3">
      <c r="A23" s="10">
        <v>5</v>
      </c>
      <c r="B23" s="22" t="s">
        <v>37</v>
      </c>
      <c r="C23" s="41"/>
      <c r="D23" s="21">
        <v>374558.35</v>
      </c>
      <c r="E23" s="16">
        <f t="shared" si="1"/>
        <v>333356.92327719578</v>
      </c>
      <c r="F23" s="16">
        <f t="shared" si="0"/>
        <v>41201.426722804201</v>
      </c>
      <c r="G23" s="17" t="s">
        <v>23</v>
      </c>
      <c r="H23" s="17" t="s">
        <v>41</v>
      </c>
      <c r="I23" s="1">
        <v>5</v>
      </c>
    </row>
    <row r="24" spans="1:9" ht="43.5" customHeight="1" x14ac:dyDescent="0.3">
      <c r="A24" s="10">
        <v>6</v>
      </c>
      <c r="B24" s="25" t="s">
        <v>44</v>
      </c>
      <c r="C24" s="41"/>
      <c r="D24" s="21">
        <f>1558490.95+257340.6</f>
        <v>1815831.55</v>
      </c>
      <c r="E24" s="16">
        <f t="shared" si="1"/>
        <v>1616090.0396364452</v>
      </c>
      <c r="F24" s="16">
        <f t="shared" si="0"/>
        <v>199741.51036355481</v>
      </c>
      <c r="G24" s="17" t="s">
        <v>23</v>
      </c>
      <c r="H24" s="17" t="s">
        <v>41</v>
      </c>
      <c r="I24" s="1">
        <v>5</v>
      </c>
    </row>
    <row r="25" spans="1:9" ht="43.5" customHeight="1" x14ac:dyDescent="0.3">
      <c r="A25" s="10">
        <v>7</v>
      </c>
      <c r="B25" s="22" t="s">
        <v>38</v>
      </c>
      <c r="C25" s="23"/>
      <c r="D25" s="21">
        <v>408433</v>
      </c>
      <c r="E25" s="16">
        <f t="shared" si="1"/>
        <v>363505.36103353434</v>
      </c>
      <c r="F25" s="16">
        <f t="shared" si="0"/>
        <v>44927.63896646566</v>
      </c>
      <c r="G25" s="17" t="s">
        <v>23</v>
      </c>
      <c r="H25" s="17" t="s">
        <v>41</v>
      </c>
      <c r="I25" s="1">
        <v>5</v>
      </c>
    </row>
    <row r="26" spans="1:9" ht="53.25" customHeight="1" x14ac:dyDescent="0.3">
      <c r="A26" s="10">
        <v>8</v>
      </c>
      <c r="B26" s="22" t="s">
        <v>39</v>
      </c>
      <c r="C26" s="23"/>
      <c r="D26" s="21">
        <v>4500000</v>
      </c>
      <c r="E26" s="16">
        <f t="shared" si="1"/>
        <v>4004999.9012100017</v>
      </c>
      <c r="F26" s="16">
        <f t="shared" si="0"/>
        <v>495000.09878999833</v>
      </c>
      <c r="G26" s="17" t="s">
        <v>23</v>
      </c>
      <c r="H26" s="17" t="s">
        <v>30</v>
      </c>
      <c r="I26" s="1">
        <v>5</v>
      </c>
    </row>
    <row r="27" spans="1:9" ht="54" customHeight="1" x14ac:dyDescent="0.3">
      <c r="A27" s="10">
        <v>9</v>
      </c>
      <c r="B27" s="22" t="s">
        <v>42</v>
      </c>
      <c r="C27" s="23"/>
      <c r="D27" s="21">
        <v>220000</v>
      </c>
      <c r="E27" s="16">
        <f t="shared" si="1"/>
        <v>195799.99517026675</v>
      </c>
      <c r="F27" s="16">
        <f t="shared" si="0"/>
        <v>24200.004829733254</v>
      </c>
      <c r="G27" s="17" t="s">
        <v>31</v>
      </c>
      <c r="H27" s="17" t="s">
        <v>30</v>
      </c>
      <c r="I27" s="1">
        <v>5</v>
      </c>
    </row>
    <row r="28" spans="1:9" ht="66.75" customHeight="1" x14ac:dyDescent="0.3">
      <c r="A28" s="10">
        <v>10</v>
      </c>
      <c r="B28" s="30" t="s">
        <v>45</v>
      </c>
      <c r="C28" s="31"/>
      <c r="D28" s="21">
        <v>3000000</v>
      </c>
      <c r="E28" s="16">
        <f t="shared" si="1"/>
        <v>2669999.9341400014</v>
      </c>
      <c r="F28" s="16">
        <f t="shared" si="0"/>
        <v>330000.06585999858</v>
      </c>
      <c r="G28" s="17" t="s">
        <v>31</v>
      </c>
      <c r="H28" s="17" t="s">
        <v>46</v>
      </c>
    </row>
    <row r="29" spans="1:9" ht="30.75" customHeight="1" x14ac:dyDescent="0.3">
      <c r="A29" s="33" t="s">
        <v>2</v>
      </c>
      <c r="B29" s="33"/>
      <c r="C29" s="26"/>
      <c r="D29" s="11">
        <f>E29+F29</f>
        <v>16853933</v>
      </c>
      <c r="E29" s="11">
        <f>E19+E20+E21+E22+E23+E24+E25+E26+E27+E28-0.01</f>
        <v>14999999.999999998</v>
      </c>
      <c r="F29" s="11">
        <f>F19+F20+F21+F22+F23+F24+F25+F26+F27+F28+0.01</f>
        <v>1853933.0000000028</v>
      </c>
      <c r="G29" s="26"/>
      <c r="H29" s="26"/>
    </row>
    <row r="30" spans="1:9" ht="30" hidden="1" customHeight="1" x14ac:dyDescent="0.3">
      <c r="A30" s="2"/>
      <c r="B30" s="2"/>
      <c r="C30" s="39" t="s">
        <v>5</v>
      </c>
      <c r="D30" s="39"/>
      <c r="E30" s="39"/>
      <c r="F30" s="2"/>
      <c r="G30" s="2" t="s">
        <v>3</v>
      </c>
    </row>
    <row r="31" spans="1:9" hidden="1" x14ac:dyDescent="0.3">
      <c r="A31" s="2"/>
      <c r="B31" s="2"/>
      <c r="C31" s="2"/>
      <c r="D31" s="2"/>
      <c r="E31" s="2"/>
      <c r="F31" s="2"/>
      <c r="G31" s="2"/>
    </row>
    <row r="32" spans="1:9" ht="33" hidden="1" customHeight="1" x14ac:dyDescent="0.3">
      <c r="A32" s="2"/>
      <c r="B32" s="2"/>
      <c r="C32" s="39" t="s">
        <v>6</v>
      </c>
      <c r="D32" s="39"/>
      <c r="E32" s="39"/>
      <c r="F32" s="2"/>
      <c r="G32" s="2" t="s">
        <v>7</v>
      </c>
    </row>
    <row r="33" spans="1:8" hidden="1" x14ac:dyDescent="0.3">
      <c r="A33" s="2"/>
      <c r="B33" s="2"/>
      <c r="C33" s="2"/>
      <c r="D33" s="2"/>
      <c r="E33" s="2"/>
      <c r="F33" s="2"/>
      <c r="G33" s="2"/>
    </row>
    <row r="34" spans="1:8" ht="30.75" hidden="1" customHeight="1" x14ac:dyDescent="0.3">
      <c r="A34" s="2"/>
      <c r="B34" s="2"/>
      <c r="C34" s="39" t="s">
        <v>8</v>
      </c>
      <c r="D34" s="39"/>
      <c r="E34" s="39"/>
      <c r="F34" s="2"/>
      <c r="G34" s="2" t="s">
        <v>9</v>
      </c>
    </row>
    <row r="35" spans="1:8" hidden="1" x14ac:dyDescent="0.3">
      <c r="A35" s="2"/>
      <c r="B35" s="2"/>
      <c r="C35" s="2"/>
      <c r="D35" s="2"/>
      <c r="E35" s="2"/>
      <c r="F35" s="2"/>
      <c r="G35" s="2"/>
    </row>
    <row r="36" spans="1:8" ht="30" hidden="1" customHeight="1" x14ac:dyDescent="0.3">
      <c r="A36" s="2"/>
      <c r="B36" s="2"/>
      <c r="C36" s="39" t="s">
        <v>10</v>
      </c>
      <c r="D36" s="39"/>
      <c r="E36" s="39"/>
      <c r="F36" s="2"/>
      <c r="G36" s="2" t="s">
        <v>11</v>
      </c>
    </row>
    <row r="37" spans="1:8" hidden="1" x14ac:dyDescent="0.3">
      <c r="A37" s="2"/>
      <c r="B37" s="2"/>
      <c r="C37" s="2"/>
      <c r="D37" s="2"/>
      <c r="E37" s="2"/>
      <c r="F37" s="2"/>
      <c r="G37" s="2"/>
    </row>
    <row r="38" spans="1:8" hidden="1" x14ac:dyDescent="0.3">
      <c r="A38" s="2"/>
      <c r="B38" s="2"/>
      <c r="C38" s="2" t="s">
        <v>12</v>
      </c>
      <c r="D38" s="3" t="e">
        <f>#REF!+#REF!+#REF!+#REF!+#REF!</f>
        <v>#REF!</v>
      </c>
      <c r="E38" s="3" t="e">
        <f>#REF!+#REF!+#REF!+#REF!+#REF!</f>
        <v>#REF!</v>
      </c>
      <c r="F38" s="3" t="e">
        <f>#REF!+#REF!+#REF!+#REF!+#REF!</f>
        <v>#REF!</v>
      </c>
      <c r="G38" s="2"/>
    </row>
    <row r="39" spans="1:8" hidden="1" x14ac:dyDescent="0.3">
      <c r="A39" s="2"/>
      <c r="B39" s="2"/>
      <c r="C39" s="2" t="s">
        <v>13</v>
      </c>
      <c r="D39" s="3" t="e">
        <f>#REF!+#REF!+#REF!+#REF!</f>
        <v>#REF!</v>
      </c>
      <c r="E39" s="3" t="e">
        <f>#REF!+#REF!+#REF!+#REF!</f>
        <v>#REF!</v>
      </c>
      <c r="F39" s="3" t="e">
        <f>#REF!+#REF!+#REF!+#REF!</f>
        <v>#REF!</v>
      </c>
      <c r="G39" s="2"/>
    </row>
    <row r="40" spans="1:8" hidden="1" x14ac:dyDescent="0.3">
      <c r="A40" s="2"/>
      <c r="B40" s="2"/>
      <c r="C40" s="2"/>
      <c r="D40" s="3" t="e">
        <f>SUM(D38:D39)</f>
        <v>#REF!</v>
      </c>
      <c r="E40" s="3" t="e">
        <f t="shared" ref="E40:F40" si="2">SUM(E38:E39)</f>
        <v>#REF!</v>
      </c>
      <c r="F40" s="3" t="e">
        <f t="shared" si="2"/>
        <v>#REF!</v>
      </c>
      <c r="G40" s="2"/>
    </row>
    <row r="41" spans="1:8" hidden="1" x14ac:dyDescent="0.3">
      <c r="A41" s="2"/>
      <c r="B41" s="2"/>
      <c r="C41" s="2"/>
      <c r="D41" s="2"/>
      <c r="E41" s="2"/>
      <c r="F41" s="2"/>
      <c r="G41" s="2"/>
    </row>
    <row r="43" spans="1:8" s="6" customFormat="1" ht="21" x14ac:dyDescent="0.35">
      <c r="A43" s="4" t="s">
        <v>47</v>
      </c>
      <c r="B43" s="4"/>
      <c r="C43" s="4"/>
      <c r="D43" s="27"/>
      <c r="E43" s="5"/>
      <c r="F43" s="5"/>
      <c r="G43" s="5" t="s">
        <v>48</v>
      </c>
      <c r="H43" s="28"/>
    </row>
  </sheetData>
  <mergeCells count="24">
    <mergeCell ref="B17:B18"/>
    <mergeCell ref="C17:C18"/>
    <mergeCell ref="G17:G18"/>
    <mergeCell ref="C36:E36"/>
    <mergeCell ref="C30:E30"/>
    <mergeCell ref="C32:E32"/>
    <mergeCell ref="C34:E34"/>
    <mergeCell ref="C19:C24"/>
    <mergeCell ref="H17:H18"/>
    <mergeCell ref="D17:D18"/>
    <mergeCell ref="E17:F17"/>
    <mergeCell ref="A29:B29"/>
    <mergeCell ref="G1:H1"/>
    <mergeCell ref="G9:H9"/>
    <mergeCell ref="G8:H8"/>
    <mergeCell ref="G3:H3"/>
    <mergeCell ref="G4:H4"/>
    <mergeCell ref="G5:H5"/>
    <mergeCell ref="G6:H6"/>
    <mergeCell ref="G7:H7"/>
    <mergeCell ref="A13:H13"/>
    <mergeCell ref="A14:H14"/>
    <mergeCell ref="A15:H15"/>
    <mergeCell ref="A17:A18"/>
  </mergeCells>
  <printOptions horizontalCentered="1"/>
  <pageMargins left="0" right="0" top="0.39370078740157483" bottom="0.19685039370078741" header="0.31496062992125984" footer="0.31496062992125984"/>
  <pageSetup scale="63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мест.бюдж. по всем мероприят.</vt:lpstr>
      <vt:lpstr>Лист2</vt:lpstr>
      <vt:lpstr>Лист3</vt:lpstr>
      <vt:lpstr>'мест.бюдж. по всем мероприят.'!Область_печати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o.v.horoshih</dc:creator>
  <cp:lastModifiedBy>Кудрявцева Татьяна Николаевна</cp:lastModifiedBy>
  <cp:lastPrinted>2024-07-10T06:14:22Z</cp:lastPrinted>
  <dcterms:created xsi:type="dcterms:W3CDTF">2014-04-04T06:56:14Z</dcterms:created>
  <dcterms:modified xsi:type="dcterms:W3CDTF">2024-07-15T01:33:17Z</dcterms:modified>
</cp:coreProperties>
</file>