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shareserver\Общая\Консультант по правоохранительной и оборонной работе\отчет по программе  профилактика правонарушения\отчет 2023\"/>
    </mc:Choice>
  </mc:AlternateContent>
  <xr:revisionPtr revIDLastSave="0" documentId="13_ncr:1_{17084CE6-D26C-4419-8AAA-5A8E6504FCF9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 по цел. показ." sheetId="1" r:id="rId1"/>
    <sheet name="ресур. обесп." sheetId="2" r:id="rId2"/>
  </sheets>
  <definedNames>
    <definedName name="_xlnm.Print_Titles" localSheetId="0">'отчет по цел. показ.'!$8:$10</definedName>
    <definedName name="_xlnm.Print_Titles" localSheetId="1">'ресур. обесп.'!$8:$9</definedName>
    <definedName name="_xlnm.Print_Area" localSheetId="0">'отчет по цел. показ.'!$A$1:$H$26</definedName>
    <definedName name="_xlnm.Print_Area" localSheetId="1">'ресур. обесп.'!$A$1:$K$19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7" i="1"/>
  <c r="F16" i="1"/>
  <c r="G13" i="1"/>
  <c r="F13" i="1"/>
  <c r="G19" i="1" l="1"/>
  <c r="G13" i="2" l="1"/>
  <c r="G14" i="2"/>
  <c r="E15" i="2"/>
  <c r="G16" i="2"/>
  <c r="E11" i="2" l="1"/>
  <c r="E10" i="2" l="1"/>
  <c r="F15" i="2"/>
  <c r="F11" i="2"/>
  <c r="F10" i="2" l="1"/>
  <c r="G15" i="2"/>
  <c r="G17" i="2"/>
  <c r="G12" i="2" l="1"/>
  <c r="G11" i="2" l="1"/>
  <c r="G10" i="2" l="1"/>
</calcChain>
</file>

<file path=xl/sharedStrings.xml><?xml version="1.0" encoding="utf-8"?>
<sst xmlns="http://schemas.openxmlformats.org/spreadsheetml/2006/main" count="138" uniqueCount="101">
  <si>
    <t>Приложение 2</t>
  </si>
  <si>
    <t>№ п/п</t>
  </si>
  <si>
    <t>Наименование целевого показателя</t>
  </si>
  <si>
    <t>Ед. изм.</t>
  </si>
  <si>
    <t>%</t>
  </si>
  <si>
    <t>Фактическое значение за отчетный период</t>
  </si>
  <si>
    <t>Отклонение фактического значения от планового</t>
  </si>
  <si>
    <t>-/+</t>
  </si>
  <si>
    <t>Отчет об исполнении целевых показателей муниципальной программы</t>
  </si>
  <si>
    <t>Таблица 1</t>
  </si>
  <si>
    <t>1</t>
  </si>
  <si>
    <t>2</t>
  </si>
  <si>
    <t>1.1</t>
  </si>
  <si>
    <t>1.2</t>
  </si>
  <si>
    <t>2.1</t>
  </si>
  <si>
    <t>ед</t>
  </si>
  <si>
    <t>Источник финансирования</t>
  </si>
  <si>
    <t>Бюджет города</t>
  </si>
  <si>
    <t>О.П. Жилкин</t>
  </si>
  <si>
    <t>Отчет об исполнении мероприятий муниципальной программы</t>
  </si>
  <si>
    <t>Обоснование причин отклонения (при наличии)</t>
  </si>
  <si>
    <t>Процент исполнения (гр.6/гр.5*100), %</t>
  </si>
  <si>
    <t>Приложение 1</t>
  </si>
  <si>
    <t>Таблица 2</t>
  </si>
  <si>
    <t>Ур = (Уцп1+Уцп2+Уцп3+Уцп4)/4*100%</t>
  </si>
  <si>
    <t>Уцп1 = 39 283 583,07/37 724 041,16 = 1,04</t>
  </si>
  <si>
    <t>Уцп2 = 46 386 921,47/52 008 345,54 =0,89</t>
  </si>
  <si>
    <t>Уцп3 = 97/100 = 0,97</t>
  </si>
  <si>
    <t>Уцп4 = 95/100 = 0,95</t>
  </si>
  <si>
    <t>Ур = (1,04+0,89+0,97+0,95)/4*100% = 96,25</t>
  </si>
  <si>
    <t>У=Дф/Дп*100</t>
  </si>
  <si>
    <t xml:space="preserve">Дф - поступление  неналоговых доходов бюджета города от аренды и продажи муниципального имущества, земельных участков.
</t>
  </si>
  <si>
    <t>Дп – запланированный объем неналоговых доходов бюджета города от аренды и продажи муниципального имущества, земельных участков.</t>
  </si>
  <si>
    <t>У=(39283583,07+46386921,47)/(37724041,16+52008345,54)*100 = 95%</t>
  </si>
  <si>
    <t>** Ур (уровень результатов) - Эффективность управления земельными ресурсами и муниципальной собственостью</t>
  </si>
  <si>
    <t>* У - Уровень эффективности реализации муниципальной подпрограммы</t>
  </si>
  <si>
    <t>х</t>
  </si>
  <si>
    <t>С.В. Гуменюк</t>
  </si>
  <si>
    <t>Согласовано:</t>
  </si>
  <si>
    <t xml:space="preserve">                        </t>
  </si>
  <si>
    <t xml:space="preserve">Председатель комитета по финансам </t>
  </si>
  <si>
    <t>администрации города</t>
  </si>
  <si>
    <t xml:space="preserve">   Е.Г. Егорова</t>
  </si>
  <si>
    <t>И.о. председателя комитета по управлению</t>
  </si>
  <si>
    <t>муниципальным имуществом</t>
  </si>
  <si>
    <t xml:space="preserve">Начальник экономического отдела УСЭВ        </t>
  </si>
  <si>
    <t xml:space="preserve">администрации города                                                                    </t>
  </si>
  <si>
    <t>Е.Г. Егорова</t>
  </si>
  <si>
    <t xml:space="preserve">Н.Л. Снигур    </t>
  </si>
  <si>
    <t xml:space="preserve">администрации города                                                                  </t>
  </si>
  <si>
    <t xml:space="preserve"> А.А. Рогова</t>
  </si>
  <si>
    <t xml:space="preserve">Заместитель начальника УСЭВ        </t>
  </si>
  <si>
    <t xml:space="preserve">Заместитель начальника УСЭВ администрации города    </t>
  </si>
  <si>
    <t xml:space="preserve">Количество правонарушений при проведении  культурно - массовых и общественно политических мероприятий   </t>
  </si>
  <si>
    <t>Профинансировано за отчетный период, руб.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</si>
  <si>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</si>
  <si>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>Обоснование причин отклонения (при отклонении на +/- 5%)</t>
  </si>
  <si>
    <t>не менее 95</t>
  </si>
  <si>
    <t>ед.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</si>
  <si>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</si>
  <si>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</si>
  <si>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Наименование показателя мероприятия, единица измерения</t>
  </si>
  <si>
    <t xml:space="preserve">Фактическое значение показателя мероприятия </t>
  </si>
  <si>
    <t xml:space="preserve"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         </t>
  </si>
  <si>
    <t xml:space="preserve">к Отчету </t>
  </si>
  <si>
    <t xml:space="preserve">Количество  информационных продуктов о доступных мерах профилактики правонарушений </t>
  </si>
  <si>
    <t xml:space="preserve">Основное мероприятие 1.2                             Изготовление информационных продуктов о доступных мерах профилактики правонарушений </t>
  </si>
  <si>
    <t>2.2</t>
  </si>
  <si>
    <t>Д.Н. Крестьянов</t>
  </si>
  <si>
    <t xml:space="preserve">Консультант по правоохранительной и оборонной работе админстрации города                 </t>
  </si>
  <si>
    <t xml:space="preserve">Консультант по правоохранительной и оборонной работе админстрации города      </t>
  </si>
  <si>
    <t>за 2023 год</t>
  </si>
  <si>
    <t>Объем финансирования, предусмотренный на 2023 год, руб.</t>
  </si>
  <si>
    <t xml:space="preserve">Основное мероприятие 1.4
Страхование жизни и здоровья членов добровольной народной дружины  
</t>
  </si>
  <si>
    <t>Основное мероприятие 1.5 Поощрение членов народных дружин, а также коллективов народных дружин, отличившихся в охране общественного порядка</t>
  </si>
  <si>
    <t>Количество застрахованных членов добровольной народной дружины</t>
  </si>
  <si>
    <t>Плановое значение показателя мероприятия на 2023 год</t>
  </si>
  <si>
    <t>Плановое значение на 2023 год</t>
  </si>
  <si>
    <t>Все несовершеннолетние данной категории в течении 2023 года были охвачены профилактическими мероприятиями.</t>
  </si>
  <si>
    <t xml:space="preserve"> города Усолье-Сибирское "Профилактика правонарушений"  на 2019-2026 годы</t>
  </si>
  <si>
    <t>Муниципальная программа города Усолье-Сибирское «Профилактика правонарушений» на 2019-2026 годы</t>
  </si>
  <si>
    <t>Подпрограмма 1 «Профилактика правонарушений и укрепление общественного порядка и общественной безопасности» на 2019-2026 годы</t>
  </si>
  <si>
    <t xml:space="preserve">Подпрограмма 2 «Профилактика безнадзорности и правонарушений несовершеннолетних" на 2019-2026 годы
</t>
  </si>
  <si>
    <t>не менее 10</t>
  </si>
  <si>
    <t>1.3</t>
  </si>
  <si>
    <t>Количество граждан, принимающих участие в мероприятиях народных дружин по охране общественного порядка</t>
  </si>
  <si>
    <t>чел.</t>
  </si>
  <si>
    <t>не менее 30</t>
  </si>
  <si>
    <t xml:space="preserve">Доля несовершеннолетних, состоящих на профилактическом учете, а также детей из семей, находящихся в социально- опасном положении, в трудной жизненной ситуации, охваченных профилактическими мероприятиями. </t>
  </si>
  <si>
    <t>Количество мероприятий, организованных для несовершеннолетних в , состоящих на профилактическом учете, а также детей из семей, находящихся в социально-опасном положении, в трудной жизненной ситуации, по профилактике правонарушений</t>
  </si>
  <si>
    <t xml:space="preserve"> города Усолье-Сибирское "Профилактика правонарушений"на 2019-2026 годы </t>
  </si>
  <si>
    <t xml:space="preserve">Муниципальная программа города Усолье-Сибирское                                                                      "Профилактика правонарушений" на 2019-2026 годы </t>
  </si>
  <si>
    <t>Подпрограмма 2  «Профилактика безнадзорности и правонарушений несовершеннолетних" на 2019-2026 годы</t>
  </si>
  <si>
    <t xml:space="preserve">Основное мероприятие 2.1                 Организация занятости в весеннее, летнее каникулярное время на базе детских клубов по месту жительства для несовершеннолетних , состоящих на профилактических учетах, а также детей из семей, находящихся в социально опасном положении, в трудной жизненной ситуации
</t>
  </si>
  <si>
    <t>Количество мероприятий, организованных для несовершеннолетних в возрасте, состоящих на профилактическом учете, а также детей из семей, находящихся в социально-опасном положении, в трудной жизненной ситуации, по профилактике правонарушений, ед.</t>
  </si>
  <si>
    <t>Количество граждан,
принимающих участие в мероприятиях 
народных дружин по
охране общественного
порядка, чел.</t>
  </si>
  <si>
    <t>Количество застрахованных членов добровольной народной дружины, чел.</t>
  </si>
  <si>
    <t xml:space="preserve">Количество информационных продуктов о доступных мерах профилактики правонарушений, ед. </t>
  </si>
  <si>
    <t>И.о.мэра города</t>
  </si>
  <si>
    <t>Л.Н.Панькова</t>
  </si>
  <si>
    <t>Основное мероприятие 2.2
Организация профилактических мероприятий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</si>
</sst>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horizontal="right"/>
    </xf>
    <xf numFmtId="49" fontId="3" fillId="0" borderId="0" xfId="0" applyNumberFormat="1" applyFont="1"/>
    <xf numFmtId="0" fontId="3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4" fontId="8" fillId="0" borderId="0" xfId="0" applyNumberFormat="1" applyFont="1" applyFill="1" applyBorder="1" applyAlignment="1">
      <alignment horizontal="right" vertical="center"/>
    </xf>
    <xf numFmtId="0" fontId="10" fillId="0" borderId="0" xfId="0" applyFont="1"/>
    <xf numFmtId="4" fontId="11" fillId="0" borderId="0" xfId="0" applyNumberFormat="1" applyFont="1" applyBorder="1" applyAlignment="1">
      <alignment horizontal="right" vertical="top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49" fontId="1" fillId="0" borderId="0" xfId="0" applyNumberFormat="1" applyFont="1" applyAlignment="1"/>
    <xf numFmtId="49" fontId="1" fillId="0" borderId="0" xfId="0" applyNumberFormat="1" applyFont="1" applyBorder="1" applyAlignment="1">
      <alignment vertical="center" wrapText="1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1" fillId="0" borderId="0" xfId="0" applyFont="1"/>
    <xf numFmtId="49" fontId="1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/>
    </xf>
    <xf numFmtId="4" fontId="9" fillId="2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indent="10"/>
    </xf>
    <xf numFmtId="0" fontId="17" fillId="0" borderId="0" xfId="0" applyFont="1" applyAlignment="1">
      <alignment horizontal="justify" vertical="center"/>
    </xf>
    <xf numFmtId="0" fontId="18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0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/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49" fontId="1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10" fontId="1" fillId="0" borderId="1" xfId="1" applyNumberFormat="1" applyFont="1" applyFill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9" fontId="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zoomScale="53" zoomScaleNormal="53" workbookViewId="0">
      <selection activeCell="H21" sqref="H21"/>
    </sheetView>
  </sheetViews>
  <sheetFormatPr defaultColWidth="9.109375" defaultRowHeight="18" outlineLevelRow="1" x14ac:dyDescent="0.35"/>
  <cols>
    <col min="1" max="1" width="9.109375" style="2"/>
    <col min="2" max="2" width="38.6640625" style="3" customWidth="1"/>
    <col min="3" max="3" width="10.88671875" style="3" customWidth="1"/>
    <col min="4" max="4" width="19.109375" style="3" customWidth="1"/>
    <col min="5" max="5" width="24.88671875" style="3" customWidth="1"/>
    <col min="6" max="6" width="18.5546875" style="3" customWidth="1"/>
    <col min="7" max="7" width="16.6640625" style="3" customWidth="1"/>
    <col min="8" max="8" width="50.33203125" style="3" customWidth="1"/>
    <col min="9" max="9" width="56.6640625" style="3" customWidth="1"/>
    <col min="10" max="16384" width="9.109375" style="3"/>
  </cols>
  <sheetData>
    <row r="1" spans="1:8" x14ac:dyDescent="0.35">
      <c r="H1" s="19" t="s">
        <v>22</v>
      </c>
    </row>
    <row r="2" spans="1:8" x14ac:dyDescent="0.35">
      <c r="H2" s="19" t="s">
        <v>64</v>
      </c>
    </row>
    <row r="4" spans="1:8" x14ac:dyDescent="0.35">
      <c r="H4" s="1" t="s">
        <v>9</v>
      </c>
    </row>
    <row r="5" spans="1:8" x14ac:dyDescent="0.35">
      <c r="A5" s="88" t="s">
        <v>8</v>
      </c>
      <c r="B5" s="88"/>
      <c r="C5" s="88"/>
      <c r="D5" s="88"/>
      <c r="E5" s="88"/>
      <c r="F5" s="88"/>
      <c r="G5" s="88"/>
      <c r="H5" s="88"/>
    </row>
    <row r="6" spans="1:8" x14ac:dyDescent="0.35">
      <c r="A6" s="87" t="s">
        <v>79</v>
      </c>
      <c r="B6" s="87"/>
      <c r="C6" s="87"/>
      <c r="D6" s="87"/>
      <c r="E6" s="87"/>
      <c r="F6" s="87"/>
      <c r="G6" s="87"/>
      <c r="H6" s="87"/>
    </row>
    <row r="7" spans="1:8" x14ac:dyDescent="0.35">
      <c r="A7" s="87" t="s">
        <v>71</v>
      </c>
      <c r="B7" s="87"/>
      <c r="C7" s="87"/>
      <c r="D7" s="87"/>
      <c r="E7" s="87"/>
      <c r="F7" s="87"/>
      <c r="G7" s="87"/>
      <c r="H7" s="87"/>
    </row>
    <row r="8" spans="1:8" ht="60.75" customHeight="1" x14ac:dyDescent="0.35">
      <c r="A8" s="91" t="s">
        <v>1</v>
      </c>
      <c r="B8" s="91" t="s">
        <v>2</v>
      </c>
      <c r="C8" s="91" t="s">
        <v>3</v>
      </c>
      <c r="D8" s="91" t="s">
        <v>77</v>
      </c>
      <c r="E8" s="91" t="s">
        <v>5</v>
      </c>
      <c r="F8" s="91" t="s">
        <v>6</v>
      </c>
      <c r="G8" s="91"/>
      <c r="H8" s="91" t="s">
        <v>56</v>
      </c>
    </row>
    <row r="9" spans="1:8" x14ac:dyDescent="0.35">
      <c r="A9" s="91"/>
      <c r="B9" s="91"/>
      <c r="C9" s="91"/>
      <c r="D9" s="91"/>
      <c r="E9" s="91"/>
      <c r="F9" s="49" t="s">
        <v>7</v>
      </c>
      <c r="G9" s="50" t="s">
        <v>4</v>
      </c>
      <c r="H9" s="91"/>
    </row>
    <row r="10" spans="1:8" x14ac:dyDescent="0.35">
      <c r="A10" s="51">
        <v>1</v>
      </c>
      <c r="B10" s="51">
        <v>2</v>
      </c>
      <c r="C10" s="51">
        <v>3</v>
      </c>
      <c r="D10" s="51">
        <v>4</v>
      </c>
      <c r="E10" s="51">
        <v>5</v>
      </c>
      <c r="F10" s="51">
        <v>6</v>
      </c>
      <c r="G10" s="51">
        <v>7</v>
      </c>
      <c r="H10" s="51">
        <v>8</v>
      </c>
    </row>
    <row r="11" spans="1:8" x14ac:dyDescent="0.35">
      <c r="A11" s="99" t="s">
        <v>80</v>
      </c>
      <c r="B11" s="99"/>
      <c r="C11" s="99"/>
      <c r="D11" s="99"/>
      <c r="E11" s="99"/>
      <c r="F11" s="99"/>
      <c r="G11" s="99"/>
      <c r="H11" s="99"/>
    </row>
    <row r="12" spans="1:8" ht="121.5" customHeight="1" outlineLevel="1" x14ac:dyDescent="0.35">
      <c r="A12" s="46" t="s">
        <v>10</v>
      </c>
      <c r="B12" s="52" t="s">
        <v>53</v>
      </c>
      <c r="C12" s="38" t="s">
        <v>15</v>
      </c>
      <c r="D12" s="38">
        <v>0</v>
      </c>
      <c r="E12" s="53">
        <v>0</v>
      </c>
      <c r="F12" s="38">
        <v>0</v>
      </c>
      <c r="G12" s="54">
        <v>0</v>
      </c>
      <c r="H12" s="41"/>
    </row>
    <row r="13" spans="1:8" ht="191.25" customHeight="1" outlineLevel="1" x14ac:dyDescent="0.35">
      <c r="A13" s="59" t="s">
        <v>11</v>
      </c>
      <c r="B13" s="85" t="s">
        <v>88</v>
      </c>
      <c r="C13" s="58" t="s">
        <v>4</v>
      </c>
      <c r="D13" s="58" t="s">
        <v>57</v>
      </c>
      <c r="E13" s="84">
        <v>100</v>
      </c>
      <c r="F13" s="69">
        <f>E13-95</f>
        <v>5</v>
      </c>
      <c r="G13" s="54">
        <f>F13/95*100</f>
        <v>5.2631578947368416</v>
      </c>
      <c r="H13" s="78" t="s">
        <v>78</v>
      </c>
    </row>
    <row r="14" spans="1:8" s="56" customFormat="1" x14ac:dyDescent="0.35">
      <c r="A14" s="99" t="s">
        <v>81</v>
      </c>
      <c r="B14" s="99"/>
      <c r="C14" s="99"/>
      <c r="D14" s="99"/>
      <c r="E14" s="99"/>
      <c r="F14" s="99"/>
      <c r="G14" s="99"/>
      <c r="H14" s="99"/>
    </row>
    <row r="15" spans="1:8" ht="54" outlineLevel="1" x14ac:dyDescent="0.35">
      <c r="A15" s="59" t="s">
        <v>12</v>
      </c>
      <c r="B15" s="60" t="s">
        <v>65</v>
      </c>
      <c r="C15" s="58" t="s">
        <v>58</v>
      </c>
      <c r="D15" s="58">
        <v>1</v>
      </c>
      <c r="E15" s="58">
        <v>1</v>
      </c>
      <c r="F15" s="55">
        <v>0</v>
      </c>
      <c r="G15" s="55">
        <v>0</v>
      </c>
      <c r="H15" s="41"/>
    </row>
    <row r="16" spans="1:8" ht="121.2" customHeight="1" outlineLevel="1" x14ac:dyDescent="0.35">
      <c r="A16" s="59" t="s">
        <v>13</v>
      </c>
      <c r="B16" s="60" t="s">
        <v>75</v>
      </c>
      <c r="C16" s="58" t="s">
        <v>86</v>
      </c>
      <c r="D16" s="58" t="s">
        <v>83</v>
      </c>
      <c r="E16" s="58">
        <v>10</v>
      </c>
      <c r="F16" s="41">
        <f>E16-10</f>
        <v>0</v>
      </c>
      <c r="G16" s="55">
        <v>0</v>
      </c>
      <c r="H16" s="41"/>
    </row>
    <row r="17" spans="1:12" ht="121.2" customHeight="1" outlineLevel="1" x14ac:dyDescent="0.35">
      <c r="A17" s="59" t="s">
        <v>84</v>
      </c>
      <c r="B17" s="60" t="s">
        <v>85</v>
      </c>
      <c r="C17" s="58" t="s">
        <v>86</v>
      </c>
      <c r="D17" s="58" t="s">
        <v>87</v>
      </c>
      <c r="E17" s="58">
        <v>30</v>
      </c>
      <c r="F17" s="41">
        <f>E17-30</f>
        <v>0</v>
      </c>
      <c r="G17" s="55">
        <v>0</v>
      </c>
      <c r="H17" s="41"/>
    </row>
    <row r="18" spans="1:12" ht="27.75" customHeight="1" x14ac:dyDescent="0.35">
      <c r="A18" s="96" t="s">
        <v>82</v>
      </c>
      <c r="B18" s="97"/>
      <c r="C18" s="97"/>
      <c r="D18" s="97"/>
      <c r="E18" s="97"/>
      <c r="F18" s="97"/>
      <c r="G18" s="97"/>
      <c r="H18" s="98"/>
    </row>
    <row r="19" spans="1:12" ht="207" customHeight="1" outlineLevel="1" x14ac:dyDescent="0.35">
      <c r="A19" s="59" t="s">
        <v>14</v>
      </c>
      <c r="B19" s="60" t="s">
        <v>89</v>
      </c>
      <c r="C19" s="58" t="s">
        <v>58</v>
      </c>
      <c r="D19" s="58">
        <v>139</v>
      </c>
      <c r="E19" s="61">
        <v>139</v>
      </c>
      <c r="F19" s="86">
        <f>E19-D19</f>
        <v>0</v>
      </c>
      <c r="G19" s="77">
        <f>F19/D19*100</f>
        <v>0</v>
      </c>
      <c r="H19" s="61"/>
    </row>
    <row r="21" spans="1:12" x14ac:dyDescent="0.35">
      <c r="A21" s="35" t="s">
        <v>98</v>
      </c>
      <c r="B21" s="20"/>
      <c r="C21" s="20"/>
      <c r="D21" s="20"/>
      <c r="E21" s="20"/>
      <c r="G21" s="20"/>
      <c r="H21" s="20" t="s">
        <v>99</v>
      </c>
    </row>
    <row r="22" spans="1:12" x14ac:dyDescent="0.35">
      <c r="A22" s="35"/>
      <c r="B22" s="20"/>
      <c r="C22" s="20"/>
      <c r="D22" s="20"/>
      <c r="E22" s="20"/>
      <c r="G22" s="20"/>
      <c r="H22" s="20"/>
    </row>
    <row r="23" spans="1:12" x14ac:dyDescent="0.35">
      <c r="A23" s="35"/>
      <c r="B23" s="20"/>
      <c r="C23" s="20"/>
      <c r="D23" s="20"/>
      <c r="E23" s="20"/>
      <c r="G23" s="20"/>
      <c r="H23" s="20"/>
    </row>
    <row r="24" spans="1:12" x14ac:dyDescent="0.35">
      <c r="A24" s="35"/>
      <c r="B24" s="20"/>
      <c r="C24" s="20"/>
      <c r="D24" s="20"/>
      <c r="E24" s="20"/>
      <c r="G24" s="20"/>
      <c r="H24" s="20"/>
    </row>
    <row r="25" spans="1:12" x14ac:dyDescent="0.35">
      <c r="A25" s="35"/>
      <c r="B25" s="20"/>
      <c r="C25" s="20"/>
      <c r="D25" s="20"/>
      <c r="E25" s="20"/>
      <c r="G25" s="20"/>
      <c r="H25" s="20"/>
    </row>
    <row r="26" spans="1:12" x14ac:dyDescent="0.35">
      <c r="A26" s="35"/>
      <c r="B26" s="20"/>
      <c r="C26" s="20"/>
      <c r="D26" s="20"/>
      <c r="E26" s="20"/>
      <c r="G26" s="20"/>
      <c r="H26" s="20"/>
    </row>
    <row r="27" spans="1:12" outlineLevel="1" x14ac:dyDescent="0.35">
      <c r="A27" s="21" t="s">
        <v>35</v>
      </c>
      <c r="B27" s="22"/>
      <c r="C27" s="23"/>
      <c r="D27" s="23"/>
      <c r="E27" s="23"/>
      <c r="F27" s="23"/>
      <c r="G27" s="23"/>
      <c r="H27" s="24"/>
      <c r="I27" s="24"/>
      <c r="J27" s="24"/>
      <c r="K27" s="23"/>
      <c r="L27" s="23"/>
    </row>
    <row r="28" spans="1:12" outlineLevel="1" x14ac:dyDescent="0.35">
      <c r="A28" s="25" t="s">
        <v>30</v>
      </c>
      <c r="B28" s="22"/>
      <c r="C28" s="23"/>
      <c r="D28" s="23"/>
      <c r="E28" s="23"/>
      <c r="F28" s="23"/>
      <c r="G28" s="23"/>
      <c r="H28" s="24"/>
      <c r="I28" s="24"/>
      <c r="J28" s="24"/>
      <c r="K28" s="23"/>
      <c r="L28" s="23"/>
    </row>
    <row r="29" spans="1:12" outlineLevel="1" x14ac:dyDescent="0.35">
      <c r="A29" s="25" t="s">
        <v>31</v>
      </c>
      <c r="B29" s="22"/>
      <c r="C29" s="23"/>
      <c r="D29" s="23"/>
      <c r="E29" s="23"/>
      <c r="F29" s="23"/>
      <c r="G29" s="23"/>
      <c r="H29" s="24"/>
      <c r="I29" s="24"/>
      <c r="J29" s="24"/>
      <c r="K29" s="23"/>
      <c r="L29" s="23"/>
    </row>
    <row r="30" spans="1:12" outlineLevel="1" x14ac:dyDescent="0.35">
      <c r="A30" s="25" t="s">
        <v>32</v>
      </c>
      <c r="B30" s="22"/>
      <c r="C30" s="23"/>
      <c r="D30" s="23"/>
      <c r="E30" s="23"/>
      <c r="F30" s="23"/>
      <c r="G30" s="23"/>
      <c r="H30" s="24"/>
      <c r="I30" s="24"/>
      <c r="J30" s="24"/>
      <c r="K30" s="23"/>
      <c r="L30" s="23"/>
    </row>
    <row r="31" spans="1:12" outlineLevel="1" x14ac:dyDescent="0.35">
      <c r="A31" s="25" t="s">
        <v>33</v>
      </c>
      <c r="B31" s="22"/>
      <c r="C31" s="23"/>
      <c r="D31" s="23"/>
      <c r="E31" s="23"/>
      <c r="F31" s="23"/>
      <c r="G31" s="23"/>
      <c r="H31" s="24"/>
      <c r="I31" s="24"/>
      <c r="J31" s="24"/>
      <c r="K31" s="23"/>
      <c r="L31" s="23"/>
    </row>
    <row r="34" spans="1:12" s="20" customFormat="1" ht="17.399999999999999" outlineLevel="1" x14ac:dyDescent="0.3">
      <c r="A34" s="93" t="s">
        <v>34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</row>
    <row r="35" spans="1:12" x14ac:dyDescent="0.35">
      <c r="A35" s="94" t="s">
        <v>24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</row>
    <row r="36" spans="1:12" x14ac:dyDescent="0.35">
      <c r="A36" s="92" t="s">
        <v>25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</row>
    <row r="37" spans="1:12" x14ac:dyDescent="0.35">
      <c r="A37" s="92" t="s">
        <v>26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</row>
    <row r="38" spans="1:12" x14ac:dyDescent="0.35">
      <c r="A38" s="92" t="s">
        <v>27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</row>
    <row r="39" spans="1:12" x14ac:dyDescent="0.35">
      <c r="A39" s="92" t="s">
        <v>28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</row>
    <row r="40" spans="1:12" x14ac:dyDescent="0.35">
      <c r="A40" s="92" t="s">
        <v>29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</row>
    <row r="42" spans="1:12" outlineLevel="1" x14ac:dyDescent="0.35">
      <c r="A42" s="21"/>
      <c r="B42" s="22"/>
      <c r="C42" s="23"/>
      <c r="D42" s="23"/>
      <c r="E42" s="23"/>
      <c r="F42" s="23"/>
      <c r="G42" s="23"/>
      <c r="H42" s="24"/>
      <c r="I42" s="24"/>
      <c r="J42" s="24"/>
      <c r="K42" s="23"/>
      <c r="L42" s="23"/>
    </row>
    <row r="43" spans="1:12" outlineLevel="1" x14ac:dyDescent="0.35">
      <c r="A43" s="89" t="s">
        <v>52</v>
      </c>
      <c r="B43" s="89"/>
      <c r="C43" s="89"/>
      <c r="D43" s="89"/>
      <c r="E43" s="89"/>
      <c r="F43" s="27"/>
      <c r="G43" s="27"/>
      <c r="H43" s="27" t="s">
        <v>18</v>
      </c>
      <c r="I43" s="24"/>
      <c r="J43" s="24"/>
      <c r="K43" s="23"/>
      <c r="L43" s="23"/>
    </row>
    <row r="44" spans="1:12" outlineLevel="1" x14ac:dyDescent="0.35">
      <c r="A44" s="25"/>
      <c r="B44" s="28"/>
      <c r="C44" s="23"/>
      <c r="D44" s="23"/>
      <c r="E44" s="23"/>
      <c r="F44" s="95" t="s">
        <v>38</v>
      </c>
      <c r="G44" s="95"/>
      <c r="H44" s="31"/>
      <c r="I44"/>
      <c r="J44"/>
      <c r="K44"/>
      <c r="L44"/>
    </row>
    <row r="45" spans="1:12" outlineLevel="1" x14ac:dyDescent="0.35">
      <c r="A45" s="25"/>
      <c r="B45" s="28"/>
      <c r="C45" s="23"/>
      <c r="D45" s="32" t="s">
        <v>51</v>
      </c>
      <c r="E45" s="23"/>
      <c r="F45" s="34"/>
      <c r="G45" s="34"/>
      <c r="H45" s="31"/>
      <c r="I45"/>
      <c r="J45"/>
      <c r="K45"/>
      <c r="L45"/>
    </row>
    <row r="46" spans="1:12" outlineLevel="1" x14ac:dyDescent="0.35">
      <c r="A46" s="25"/>
      <c r="B46" s="28"/>
      <c r="C46" s="23"/>
      <c r="D46" s="32" t="s">
        <v>49</v>
      </c>
      <c r="E46" s="23"/>
      <c r="F46" s="34"/>
      <c r="G46" s="34"/>
      <c r="H46" s="31" t="s">
        <v>37</v>
      </c>
      <c r="I46"/>
      <c r="J46"/>
      <c r="K46"/>
      <c r="L46"/>
    </row>
    <row r="47" spans="1:12" outlineLevel="1" x14ac:dyDescent="0.35">
      <c r="A47" s="25"/>
      <c r="B47" s="28"/>
      <c r="C47" s="23"/>
      <c r="D47" s="23"/>
      <c r="E47" s="23"/>
      <c r="F47" s="34"/>
      <c r="G47" s="34"/>
      <c r="H47" s="31"/>
      <c r="I47"/>
      <c r="J47"/>
      <c r="K47"/>
      <c r="L47"/>
    </row>
    <row r="48" spans="1:12" outlineLevel="1" x14ac:dyDescent="0.35">
      <c r="A48" s="25"/>
      <c r="B48" s="22"/>
      <c r="C48" s="23"/>
      <c r="D48" s="32" t="s">
        <v>40</v>
      </c>
      <c r="E48" s="23"/>
      <c r="F48" s="32"/>
      <c r="G48" s="31"/>
      <c r="H48" s="31"/>
      <c r="I48"/>
      <c r="J48"/>
      <c r="K48"/>
      <c r="L48"/>
    </row>
    <row r="49" spans="1:12" outlineLevel="1" x14ac:dyDescent="0.35">
      <c r="A49" s="25"/>
      <c r="B49" s="22"/>
      <c r="C49" s="23"/>
      <c r="D49" s="32" t="s">
        <v>41</v>
      </c>
      <c r="E49" s="23"/>
      <c r="F49" s="32" t="s">
        <v>39</v>
      </c>
      <c r="G49" s="31"/>
      <c r="H49" s="31" t="s">
        <v>47</v>
      </c>
      <c r="I49"/>
      <c r="J49"/>
      <c r="K49"/>
      <c r="L49"/>
    </row>
    <row r="50" spans="1:12" ht="18.75" customHeight="1" x14ac:dyDescent="0.35">
      <c r="A50" s="90"/>
      <c r="B50" s="90"/>
      <c r="C50" s="90"/>
      <c r="F50" s="32" t="s">
        <v>39</v>
      </c>
      <c r="G50" s="31"/>
      <c r="H50" s="31"/>
      <c r="I50"/>
      <c r="J50"/>
      <c r="K50"/>
      <c r="L50"/>
    </row>
    <row r="51" spans="1:12" x14ac:dyDescent="0.35">
      <c r="D51" s="32" t="s">
        <v>43</v>
      </c>
      <c r="F51" s="33"/>
      <c r="G51" s="31"/>
      <c r="H51" s="31"/>
      <c r="I51"/>
      <c r="J51"/>
      <c r="K51"/>
      <c r="L51"/>
    </row>
    <row r="52" spans="1:12" x14ac:dyDescent="0.35">
      <c r="D52" s="32" t="s">
        <v>44</v>
      </c>
      <c r="F52" s="33"/>
      <c r="G52" s="31"/>
      <c r="H52" s="31"/>
      <c r="I52"/>
      <c r="J52"/>
      <c r="K52"/>
      <c r="L52" s="29" t="s">
        <v>42</v>
      </c>
    </row>
    <row r="53" spans="1:12" x14ac:dyDescent="0.35">
      <c r="D53" s="32" t="s">
        <v>46</v>
      </c>
      <c r="F53" s="33"/>
      <c r="G53" s="32"/>
      <c r="H53" s="32" t="s">
        <v>48</v>
      </c>
      <c r="I53"/>
      <c r="J53"/>
      <c r="K53"/>
      <c r="L53"/>
    </row>
    <row r="54" spans="1:12" x14ac:dyDescent="0.35">
      <c r="D54" s="32"/>
      <c r="F54" s="33"/>
      <c r="G54" s="31"/>
      <c r="H54" s="31"/>
      <c r="I54"/>
      <c r="J54"/>
      <c r="K54"/>
      <c r="L54"/>
    </row>
    <row r="55" spans="1:12" x14ac:dyDescent="0.35">
      <c r="D55" s="32" t="s">
        <v>45</v>
      </c>
      <c r="F55" s="33"/>
      <c r="G55" s="31"/>
      <c r="H55" s="31"/>
      <c r="I55"/>
      <c r="J55"/>
      <c r="K55"/>
      <c r="L55"/>
    </row>
    <row r="56" spans="1:12" x14ac:dyDescent="0.35">
      <c r="D56" s="32" t="s">
        <v>49</v>
      </c>
      <c r="F56" s="33"/>
      <c r="G56" s="32"/>
      <c r="H56" s="32" t="s">
        <v>50</v>
      </c>
      <c r="I56"/>
      <c r="J56"/>
      <c r="K56"/>
      <c r="L56"/>
    </row>
    <row r="57" spans="1:12" x14ac:dyDescent="0.35">
      <c r="F57" s="29"/>
      <c r="G57"/>
      <c r="H57"/>
      <c r="I57"/>
      <c r="J57"/>
      <c r="K57"/>
      <c r="L57"/>
    </row>
    <row r="58" spans="1:12" x14ac:dyDescent="0.35">
      <c r="F58" s="29"/>
      <c r="G58"/>
      <c r="H58"/>
      <c r="I58"/>
      <c r="J58"/>
      <c r="K58"/>
      <c r="L58"/>
    </row>
    <row r="59" spans="1:12" x14ac:dyDescent="0.35">
      <c r="F59" s="29"/>
      <c r="G59"/>
      <c r="H59"/>
      <c r="I59"/>
      <c r="J59"/>
      <c r="K59"/>
      <c r="L59"/>
    </row>
    <row r="60" spans="1:12" x14ac:dyDescent="0.35">
      <c r="F60" s="30"/>
      <c r="G60"/>
      <c r="H60"/>
      <c r="I60"/>
      <c r="J60"/>
      <c r="K60"/>
      <c r="L60"/>
    </row>
  </sheetData>
  <mergeCells count="23">
    <mergeCell ref="A38:L38"/>
    <mergeCell ref="H8:H9"/>
    <mergeCell ref="A11:H11"/>
    <mergeCell ref="A14:H14"/>
    <mergeCell ref="F8:G8"/>
    <mergeCell ref="A36:L36"/>
    <mergeCell ref="A37:L37"/>
    <mergeCell ref="A6:H6"/>
    <mergeCell ref="A5:H5"/>
    <mergeCell ref="A7:H7"/>
    <mergeCell ref="A43:E43"/>
    <mergeCell ref="A50:C50"/>
    <mergeCell ref="D8:D9"/>
    <mergeCell ref="E8:E9"/>
    <mergeCell ref="A8:A9"/>
    <mergeCell ref="B8:B9"/>
    <mergeCell ref="C8:C9"/>
    <mergeCell ref="A39:L39"/>
    <mergeCell ref="A40:L40"/>
    <mergeCell ref="A34:L34"/>
    <mergeCell ref="A35:L35"/>
    <mergeCell ref="F44:G44"/>
    <mergeCell ref="A18:H18"/>
  </mergeCells>
  <pageMargins left="0.70866141732283472" right="0.70866141732283472" top="0.74803149606299213" bottom="0.55118110236220474" header="0.31496062992125984" footer="0.31496062992125984"/>
  <pageSetup paperSize="9" scale="46" fitToHeight="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5"/>
  <sheetViews>
    <sheetView tabSelected="1" topLeftCell="A16" zoomScale="45" zoomScaleNormal="45" workbookViewId="0">
      <pane xSplit="3" topLeftCell="D1" activePane="topRight" state="frozen"/>
      <selection activeCell="A15" sqref="A15"/>
      <selection pane="topRight" activeCell="B18" sqref="B18"/>
    </sheetView>
  </sheetViews>
  <sheetFormatPr defaultRowHeight="14.4" x14ac:dyDescent="0.3"/>
  <cols>
    <col min="1" max="1" width="9.5546875" customWidth="1"/>
    <col min="2" max="2" width="49.5546875" customWidth="1"/>
    <col min="3" max="3" width="33.33203125" customWidth="1"/>
    <col min="4" max="4" width="23.44140625" customWidth="1"/>
    <col min="5" max="5" width="24" style="4" customWidth="1"/>
    <col min="6" max="6" width="22.33203125" style="4" customWidth="1"/>
    <col min="7" max="7" width="20.6640625" style="4" customWidth="1"/>
    <col min="8" max="8" width="54.44140625" style="4" customWidth="1"/>
    <col min="9" max="9" width="20.5546875" style="4" customWidth="1"/>
    <col min="10" max="10" width="20.6640625" style="4" customWidth="1"/>
    <col min="11" max="11" width="38.33203125" style="4" customWidth="1"/>
    <col min="12" max="12" width="20.109375" customWidth="1"/>
  </cols>
  <sheetData>
    <row r="1" spans="1:20" ht="15" customHeight="1" x14ac:dyDescent="0.35">
      <c r="J1" s="64"/>
      <c r="K1" s="64"/>
      <c r="L1" s="65"/>
      <c r="M1" s="1"/>
    </row>
    <row r="2" spans="1:20" ht="15" customHeight="1" x14ac:dyDescent="0.3">
      <c r="J2" s="103" t="s">
        <v>0</v>
      </c>
      <c r="K2" s="103"/>
    </row>
    <row r="3" spans="1:20" ht="18.75" customHeight="1" x14ac:dyDescent="0.3">
      <c r="J3" s="104" t="s">
        <v>64</v>
      </c>
      <c r="K3" s="104"/>
    </row>
    <row r="4" spans="1:20" ht="18" x14ac:dyDescent="0.35">
      <c r="J4" s="102" t="s">
        <v>23</v>
      </c>
      <c r="K4" s="102"/>
    </row>
    <row r="5" spans="1:20" s="3" customFormat="1" ht="18" x14ac:dyDescent="0.35">
      <c r="B5" s="88" t="s">
        <v>19</v>
      </c>
      <c r="C5" s="88"/>
      <c r="D5" s="88"/>
      <c r="E5" s="88"/>
      <c r="F5" s="88"/>
      <c r="G5" s="88"/>
      <c r="H5" s="88"/>
      <c r="I5" s="88"/>
      <c r="J5" s="88"/>
      <c r="K5" s="88"/>
      <c r="L5" s="16"/>
      <c r="M5" s="16"/>
      <c r="N5" s="16"/>
      <c r="O5" s="16"/>
      <c r="P5" s="16"/>
      <c r="Q5" s="16"/>
      <c r="R5" s="16"/>
      <c r="S5" s="16"/>
      <c r="T5" s="16"/>
    </row>
    <row r="6" spans="1:20" s="56" customFormat="1" ht="18.75" customHeight="1" x14ac:dyDescent="0.35">
      <c r="B6" s="107" t="s">
        <v>90</v>
      </c>
      <c r="C6" s="107"/>
      <c r="D6" s="107"/>
      <c r="E6" s="107"/>
      <c r="F6" s="107"/>
      <c r="G6" s="107"/>
      <c r="H6" s="107"/>
      <c r="I6" s="107"/>
      <c r="J6" s="107"/>
      <c r="K6" s="107"/>
      <c r="L6" s="57"/>
      <c r="M6" s="57"/>
      <c r="N6" s="57"/>
      <c r="O6" s="57"/>
      <c r="P6" s="57"/>
      <c r="Q6" s="57"/>
      <c r="R6" s="57"/>
      <c r="S6" s="57"/>
      <c r="T6" s="57"/>
    </row>
    <row r="7" spans="1:20" s="3" customFormat="1" ht="18" x14ac:dyDescent="0.35">
      <c r="B7" s="87" t="s">
        <v>71</v>
      </c>
      <c r="C7" s="87"/>
      <c r="D7" s="87"/>
      <c r="E7" s="87"/>
      <c r="F7" s="87"/>
      <c r="G7" s="87"/>
      <c r="H7" s="87"/>
      <c r="I7" s="87"/>
      <c r="J7" s="87"/>
      <c r="K7" s="87"/>
      <c r="L7" s="17"/>
      <c r="M7" s="17"/>
      <c r="N7" s="17"/>
      <c r="O7" s="17"/>
      <c r="P7" s="17"/>
      <c r="Q7" s="17"/>
      <c r="R7" s="17"/>
      <c r="S7" s="17"/>
      <c r="T7" s="17"/>
    </row>
    <row r="8" spans="1:20" ht="97.5" customHeight="1" x14ac:dyDescent="0.3">
      <c r="A8" s="42" t="s">
        <v>1</v>
      </c>
      <c r="B8" s="42" t="s">
        <v>59</v>
      </c>
      <c r="C8" s="42" t="s">
        <v>60</v>
      </c>
      <c r="D8" s="42" t="s">
        <v>16</v>
      </c>
      <c r="E8" s="42" t="s">
        <v>72</v>
      </c>
      <c r="F8" s="42" t="s">
        <v>54</v>
      </c>
      <c r="G8" s="42" t="s">
        <v>21</v>
      </c>
      <c r="H8" s="42" t="s">
        <v>61</v>
      </c>
      <c r="I8" s="42" t="s">
        <v>76</v>
      </c>
      <c r="J8" s="42" t="s">
        <v>62</v>
      </c>
      <c r="K8" s="42" t="s">
        <v>20</v>
      </c>
    </row>
    <row r="9" spans="1:20" ht="30" customHeight="1" x14ac:dyDescent="0.35">
      <c r="A9" s="43">
        <v>1</v>
      </c>
      <c r="B9" s="43">
        <v>2</v>
      </c>
      <c r="C9" s="43">
        <v>3</v>
      </c>
      <c r="D9" s="43">
        <v>4</v>
      </c>
      <c r="E9" s="43">
        <v>5</v>
      </c>
      <c r="F9" s="43">
        <v>6</v>
      </c>
      <c r="G9" s="43">
        <v>7</v>
      </c>
      <c r="H9" s="43">
        <v>8</v>
      </c>
      <c r="I9" s="43">
        <v>9</v>
      </c>
      <c r="J9" s="43">
        <v>10</v>
      </c>
      <c r="K9" s="43">
        <v>11</v>
      </c>
    </row>
    <row r="10" spans="1:20" ht="54.75" customHeight="1" x14ac:dyDescent="0.3">
      <c r="A10" s="100" t="s">
        <v>91</v>
      </c>
      <c r="B10" s="118"/>
      <c r="C10" s="101"/>
      <c r="D10" s="42" t="s">
        <v>17</v>
      </c>
      <c r="E10" s="44">
        <f>SUM(E11,E15)</f>
        <v>314690</v>
      </c>
      <c r="F10" s="44">
        <f>SUM(F11,F15)</f>
        <v>314690</v>
      </c>
      <c r="G10" s="73">
        <f t="shared" ref="G10:G15" si="0">F10/E10</f>
        <v>1</v>
      </c>
      <c r="H10" s="44" t="s">
        <v>36</v>
      </c>
      <c r="I10" s="44" t="s">
        <v>36</v>
      </c>
      <c r="J10" s="44" t="s">
        <v>36</v>
      </c>
      <c r="K10" s="44" t="s">
        <v>36</v>
      </c>
    </row>
    <row r="11" spans="1:20" s="5" customFormat="1" ht="69" customHeight="1" x14ac:dyDescent="0.3">
      <c r="A11" s="45" t="s">
        <v>10</v>
      </c>
      <c r="B11" s="100" t="s">
        <v>81</v>
      </c>
      <c r="C11" s="101"/>
      <c r="D11" s="42" t="s">
        <v>17</v>
      </c>
      <c r="E11" s="44">
        <f>SUM(E12,E13,E14)</f>
        <v>102813.65000000001</v>
      </c>
      <c r="F11" s="44">
        <f>F12+F13+F14</f>
        <v>102813.65000000001</v>
      </c>
      <c r="G11" s="73">
        <f t="shared" si="0"/>
        <v>1</v>
      </c>
      <c r="H11" s="44" t="s">
        <v>36</v>
      </c>
      <c r="I11" s="44" t="s">
        <v>36</v>
      </c>
      <c r="J11" s="44" t="s">
        <v>36</v>
      </c>
      <c r="K11" s="44" t="s">
        <v>36</v>
      </c>
    </row>
    <row r="12" spans="1:20" ht="214.5" customHeight="1" x14ac:dyDescent="0.3">
      <c r="A12" s="46" t="s">
        <v>12</v>
      </c>
      <c r="B12" s="70" t="s">
        <v>66</v>
      </c>
      <c r="C12" s="40" t="s">
        <v>69</v>
      </c>
      <c r="D12" s="38" t="s">
        <v>17</v>
      </c>
      <c r="E12" s="62">
        <v>77249.72</v>
      </c>
      <c r="F12" s="62">
        <v>77249.72</v>
      </c>
      <c r="G12" s="74">
        <f t="shared" si="0"/>
        <v>1</v>
      </c>
      <c r="H12" s="76" t="s">
        <v>97</v>
      </c>
      <c r="I12" s="47">
        <v>1</v>
      </c>
      <c r="J12" s="53">
        <v>1</v>
      </c>
      <c r="K12" s="44" t="s">
        <v>36</v>
      </c>
    </row>
    <row r="13" spans="1:20" ht="171" customHeight="1" x14ac:dyDescent="0.3">
      <c r="A13" s="46" t="s">
        <v>13</v>
      </c>
      <c r="B13" s="71" t="s">
        <v>73</v>
      </c>
      <c r="C13" s="69" t="s">
        <v>69</v>
      </c>
      <c r="D13" s="69" t="s">
        <v>17</v>
      </c>
      <c r="E13" s="41">
        <v>4899.74</v>
      </c>
      <c r="F13" s="41">
        <v>4899.74</v>
      </c>
      <c r="G13" s="74">
        <f t="shared" si="0"/>
        <v>1</v>
      </c>
      <c r="H13" s="41" t="s">
        <v>96</v>
      </c>
      <c r="I13" s="69">
        <v>10</v>
      </c>
      <c r="J13" s="53">
        <v>10</v>
      </c>
      <c r="K13" s="44" t="s">
        <v>36</v>
      </c>
    </row>
    <row r="14" spans="1:20" ht="196.5" customHeight="1" x14ac:dyDescent="0.3">
      <c r="A14" s="46"/>
      <c r="B14" s="71" t="s">
        <v>74</v>
      </c>
      <c r="C14" s="40" t="s">
        <v>69</v>
      </c>
      <c r="D14" s="69" t="s">
        <v>17</v>
      </c>
      <c r="E14" s="62">
        <v>20664.189999999999</v>
      </c>
      <c r="F14" s="62">
        <v>20664.189999999999</v>
      </c>
      <c r="G14" s="74">
        <f t="shared" si="0"/>
        <v>1</v>
      </c>
      <c r="H14" s="41" t="s">
        <v>95</v>
      </c>
      <c r="I14" s="69">
        <v>30</v>
      </c>
      <c r="J14" s="53">
        <v>30</v>
      </c>
      <c r="K14" s="44" t="s">
        <v>36</v>
      </c>
    </row>
    <row r="15" spans="1:20" s="5" customFormat="1" ht="53.25" customHeight="1" x14ac:dyDescent="0.3">
      <c r="A15" s="67">
        <v>2</v>
      </c>
      <c r="B15" s="100" t="s">
        <v>92</v>
      </c>
      <c r="C15" s="101"/>
      <c r="D15" s="48" t="s">
        <v>17</v>
      </c>
      <c r="E15" s="48">
        <f>E16+E17</f>
        <v>211876.35</v>
      </c>
      <c r="F15" s="48">
        <f>F16+F17</f>
        <v>211876.35</v>
      </c>
      <c r="G15" s="75">
        <f t="shared" si="0"/>
        <v>1</v>
      </c>
      <c r="H15" s="44"/>
      <c r="I15" s="67" t="s">
        <v>36</v>
      </c>
      <c r="J15" s="67" t="s">
        <v>36</v>
      </c>
      <c r="K15" s="44" t="s">
        <v>36</v>
      </c>
    </row>
    <row r="16" spans="1:20" ht="206.25" customHeight="1" x14ac:dyDescent="0.3">
      <c r="A16" s="46" t="s">
        <v>14</v>
      </c>
      <c r="B16" s="70" t="s">
        <v>93</v>
      </c>
      <c r="C16" s="40" t="s">
        <v>63</v>
      </c>
      <c r="D16" s="69" t="s">
        <v>17</v>
      </c>
      <c r="E16" s="41">
        <v>148927.35</v>
      </c>
      <c r="F16" s="41">
        <v>148927.35</v>
      </c>
      <c r="G16" s="74">
        <f>F16/E16</f>
        <v>1</v>
      </c>
      <c r="H16" s="81" t="s">
        <v>94</v>
      </c>
      <c r="I16" s="113">
        <v>139</v>
      </c>
      <c r="J16" s="115">
        <v>139</v>
      </c>
      <c r="K16" s="79" t="s">
        <v>36</v>
      </c>
    </row>
    <row r="17" spans="1:11" ht="187.5" customHeight="1" x14ac:dyDescent="0.3">
      <c r="A17" s="46" t="s">
        <v>67</v>
      </c>
      <c r="B17" s="72" t="s">
        <v>100</v>
      </c>
      <c r="C17" s="40" t="s">
        <v>55</v>
      </c>
      <c r="D17" s="69" t="s">
        <v>17</v>
      </c>
      <c r="E17" s="41">
        <v>62949</v>
      </c>
      <c r="F17" s="41">
        <v>62949</v>
      </c>
      <c r="G17" s="74">
        <f t="shared" ref="G17" si="1">F17/E17</f>
        <v>1</v>
      </c>
      <c r="H17" s="82"/>
      <c r="I17" s="114"/>
      <c r="J17" s="116"/>
      <c r="K17" s="83" t="s">
        <v>36</v>
      </c>
    </row>
    <row r="18" spans="1:11" s="7" customFormat="1" ht="33.75" customHeight="1" x14ac:dyDescent="0.4">
      <c r="B18" s="80" t="s">
        <v>70</v>
      </c>
      <c r="C18" s="80"/>
      <c r="D18" s="80"/>
      <c r="E18" s="80"/>
      <c r="F18" s="117"/>
      <c r="G18" s="117"/>
      <c r="H18" s="80" t="s">
        <v>68</v>
      </c>
      <c r="I18" s="26"/>
      <c r="J18" s="36"/>
      <c r="K18" s="6"/>
    </row>
    <row r="19" spans="1:11" ht="24.6" x14ac:dyDescent="0.4">
      <c r="A19" s="2"/>
      <c r="B19" s="3"/>
      <c r="C19" s="3"/>
      <c r="D19" s="32"/>
      <c r="E19" s="3"/>
      <c r="F19" s="33"/>
      <c r="G19" s="31"/>
      <c r="H19" s="31"/>
      <c r="I19" s="68"/>
      <c r="J19" s="68"/>
      <c r="K19" s="37"/>
    </row>
    <row r="20" spans="1:11" ht="20.399999999999999" x14ac:dyDescent="0.35">
      <c r="A20" s="25"/>
      <c r="B20" s="22"/>
      <c r="C20" s="23"/>
      <c r="D20" s="32"/>
      <c r="E20" s="23"/>
      <c r="F20" s="32"/>
      <c r="G20" s="31"/>
      <c r="H20" s="31"/>
      <c r="I20" s="8"/>
      <c r="J20" s="8"/>
      <c r="K20" s="26"/>
    </row>
    <row r="21" spans="1:11" ht="18" x14ac:dyDescent="0.35">
      <c r="A21" s="90"/>
      <c r="B21" s="90"/>
      <c r="C21" s="90"/>
      <c r="D21" s="3"/>
      <c r="E21" s="3"/>
      <c r="F21" s="32"/>
      <c r="G21" s="31"/>
      <c r="H21" s="31"/>
      <c r="I21" s="8"/>
      <c r="J21" s="8"/>
      <c r="K21" s="68"/>
    </row>
    <row r="22" spans="1:11" ht="18" x14ac:dyDescent="0.35">
      <c r="A22" s="2"/>
      <c r="B22" s="3"/>
      <c r="C22" s="3"/>
      <c r="D22" s="32"/>
      <c r="E22" s="3"/>
      <c r="F22" s="33"/>
      <c r="G22" s="31"/>
      <c r="H22" s="31"/>
      <c r="I22" s="8"/>
      <c r="J22" s="8"/>
      <c r="K22" s="8"/>
    </row>
    <row r="23" spans="1:11" ht="18" x14ac:dyDescent="0.35">
      <c r="A23" s="2"/>
      <c r="B23" s="3"/>
      <c r="C23" s="3"/>
      <c r="D23" s="32"/>
      <c r="E23" s="3"/>
      <c r="F23" s="33"/>
      <c r="G23" s="31"/>
      <c r="H23" s="31"/>
      <c r="I23" s="8"/>
      <c r="J23" s="8"/>
      <c r="K23" s="8"/>
    </row>
    <row r="24" spans="1:11" ht="18" x14ac:dyDescent="0.35">
      <c r="A24" s="2"/>
      <c r="B24" s="3"/>
      <c r="C24" s="3"/>
      <c r="D24" s="32"/>
      <c r="E24" s="3"/>
      <c r="F24" s="33"/>
      <c r="G24" s="32"/>
      <c r="H24" s="32"/>
      <c r="I24" s="8"/>
      <c r="J24" s="8"/>
      <c r="K24" s="8"/>
    </row>
    <row r="25" spans="1:11" ht="18" x14ac:dyDescent="0.35">
      <c r="A25" s="2"/>
      <c r="B25" s="3"/>
      <c r="C25" s="3"/>
      <c r="D25" s="32"/>
      <c r="E25" s="3"/>
      <c r="F25" s="33"/>
      <c r="G25" s="31"/>
      <c r="H25" s="31"/>
      <c r="I25" s="8"/>
      <c r="J25" s="8"/>
      <c r="K25" s="8"/>
    </row>
    <row r="26" spans="1:11" ht="18" x14ac:dyDescent="0.35">
      <c r="A26" s="2"/>
      <c r="B26" s="3"/>
      <c r="C26" s="3"/>
      <c r="D26" s="32"/>
      <c r="E26" s="3"/>
      <c r="F26" s="33"/>
      <c r="G26" s="31"/>
      <c r="H26" s="31"/>
      <c r="I26" s="10"/>
      <c r="J26" s="10"/>
      <c r="K26" s="8"/>
    </row>
    <row r="27" spans="1:11" ht="18" x14ac:dyDescent="0.35">
      <c r="A27" s="2"/>
      <c r="B27" s="3"/>
      <c r="C27" s="3"/>
      <c r="D27" s="32"/>
      <c r="E27" s="3"/>
      <c r="F27" s="33"/>
      <c r="G27" s="32"/>
      <c r="H27" s="32"/>
      <c r="I27" s="10"/>
      <c r="J27" s="10"/>
      <c r="K27" s="8"/>
    </row>
    <row r="28" spans="1:11" x14ac:dyDescent="0.3">
      <c r="A28" s="9"/>
      <c r="B28" s="9"/>
      <c r="C28" s="9"/>
      <c r="D28" s="9"/>
      <c r="E28" s="66"/>
      <c r="F28" s="10"/>
      <c r="G28" s="10"/>
      <c r="H28" s="10"/>
      <c r="I28" s="10"/>
      <c r="J28" s="10"/>
      <c r="K28" s="10"/>
    </row>
    <row r="29" spans="1:11" x14ac:dyDescent="0.3">
      <c r="A29" s="9"/>
      <c r="B29" s="9"/>
      <c r="C29" s="9"/>
      <c r="D29" s="9"/>
      <c r="E29" s="66"/>
      <c r="F29" s="10"/>
      <c r="G29" s="10"/>
      <c r="H29" s="10"/>
      <c r="I29" s="10"/>
      <c r="J29" s="10"/>
      <c r="K29" s="10"/>
    </row>
    <row r="30" spans="1:11" ht="18" x14ac:dyDescent="0.35">
      <c r="B30" s="110"/>
      <c r="C30" s="111"/>
      <c r="D30" s="112"/>
      <c r="E30" s="63"/>
      <c r="F30" s="105"/>
      <c r="G30" s="105"/>
      <c r="H30" s="106"/>
      <c r="I30" s="12"/>
      <c r="J30" s="12"/>
      <c r="K30" s="10"/>
    </row>
    <row r="31" spans="1:11" x14ac:dyDescent="0.3">
      <c r="A31" s="13"/>
      <c r="B31" s="13"/>
      <c r="C31" s="13"/>
      <c r="D31" s="13"/>
      <c r="E31" s="14"/>
      <c r="F31" s="14"/>
      <c r="G31" s="14"/>
      <c r="H31" s="14"/>
      <c r="I31" s="14"/>
      <c r="J31" s="14"/>
      <c r="K31" s="10"/>
    </row>
    <row r="32" spans="1:11" ht="18" x14ac:dyDescent="0.35">
      <c r="A32" s="13"/>
      <c r="B32" s="13"/>
      <c r="C32" s="13"/>
      <c r="D32" s="13"/>
      <c r="E32" s="14"/>
      <c r="F32" s="14"/>
      <c r="G32" s="14"/>
      <c r="H32" s="14"/>
      <c r="I32" s="14"/>
      <c r="J32" s="14"/>
      <c r="K32" s="12"/>
    </row>
    <row r="33" spans="1:11" ht="17.399999999999999" x14ac:dyDescent="0.3">
      <c r="A33" s="15"/>
      <c r="B33" s="15"/>
      <c r="C33" s="15"/>
      <c r="D33" s="15"/>
      <c r="E33" s="11"/>
      <c r="F33" s="11"/>
      <c r="G33" s="18"/>
      <c r="H33" s="11"/>
      <c r="I33" s="11"/>
      <c r="J33" s="11"/>
      <c r="K33" s="14"/>
    </row>
    <row r="34" spans="1:11" ht="17.399999999999999" x14ac:dyDescent="0.3">
      <c r="B34" s="108"/>
      <c r="C34" s="109"/>
      <c r="D34" s="109"/>
      <c r="E34" s="11"/>
      <c r="F34" s="11"/>
      <c r="G34" s="18"/>
      <c r="H34" s="11"/>
      <c r="I34" s="11"/>
      <c r="J34" s="11"/>
      <c r="K34" s="14"/>
    </row>
    <row r="35" spans="1:11" ht="0.75" customHeight="1" x14ac:dyDescent="0.3">
      <c r="B35" s="109"/>
      <c r="C35" s="109"/>
      <c r="D35" s="109"/>
      <c r="E35" s="11"/>
      <c r="F35" s="11"/>
      <c r="G35" s="18"/>
      <c r="H35" s="11"/>
      <c r="I35" s="11"/>
      <c r="J35" s="11"/>
      <c r="K35" s="11"/>
    </row>
    <row r="36" spans="1:11" ht="18" x14ac:dyDescent="0.35">
      <c r="A36" s="15"/>
      <c r="B36" s="15"/>
      <c r="C36" s="15"/>
      <c r="D36" s="15"/>
      <c r="E36" s="11"/>
      <c r="F36" s="105"/>
      <c r="G36" s="105"/>
      <c r="H36" s="106"/>
      <c r="I36" s="12"/>
      <c r="J36" s="12"/>
      <c r="K36" s="11"/>
    </row>
    <row r="37" spans="1:11" ht="17.399999999999999" x14ac:dyDescent="0.3">
      <c r="A37" s="13"/>
      <c r="B37" s="39"/>
      <c r="C37" s="13"/>
      <c r="D37" s="13"/>
      <c r="E37" s="14"/>
      <c r="F37" s="14"/>
      <c r="G37" s="14"/>
      <c r="H37" s="14"/>
      <c r="I37" s="14"/>
      <c r="J37" s="14"/>
      <c r="K37" s="11"/>
    </row>
    <row r="38" spans="1:11" ht="18" x14ac:dyDescent="0.35">
      <c r="A38" s="9"/>
      <c r="B38" s="9"/>
      <c r="C38" s="9"/>
      <c r="D38" s="9"/>
      <c r="E38" s="10"/>
      <c r="F38" s="10"/>
      <c r="G38" s="10"/>
      <c r="H38" s="10"/>
      <c r="I38" s="10"/>
      <c r="J38" s="10"/>
      <c r="K38" s="12"/>
    </row>
    <row r="39" spans="1:11" x14ac:dyDescent="0.3">
      <c r="A39" s="9"/>
      <c r="B39" s="9"/>
      <c r="C39" s="9"/>
      <c r="D39" s="9"/>
      <c r="E39" s="10"/>
      <c r="F39" s="10"/>
      <c r="G39" s="10"/>
      <c r="H39" s="10"/>
      <c r="I39" s="10"/>
      <c r="J39" s="10"/>
      <c r="K39" s="14"/>
    </row>
    <row r="40" spans="1:11" x14ac:dyDescent="0.3">
      <c r="A40" s="9"/>
      <c r="B40" s="9"/>
      <c r="C40" s="9"/>
      <c r="D40" s="9"/>
      <c r="E40" s="10"/>
      <c r="F40" s="10"/>
      <c r="G40" s="10"/>
      <c r="H40" s="10"/>
      <c r="I40" s="10"/>
      <c r="J40" s="10"/>
      <c r="K40" s="10"/>
    </row>
    <row r="41" spans="1:11" x14ac:dyDescent="0.3">
      <c r="A41" s="9"/>
      <c r="B41" s="9"/>
      <c r="C41" s="9"/>
      <c r="D41" s="9"/>
      <c r="E41" s="10"/>
      <c r="F41" s="10"/>
      <c r="G41" s="10"/>
      <c r="H41" s="10"/>
      <c r="I41" s="10"/>
      <c r="J41" s="10"/>
      <c r="K41" s="10"/>
    </row>
    <row r="42" spans="1:11" x14ac:dyDescent="0.3">
      <c r="A42" s="9"/>
      <c r="B42" s="9"/>
      <c r="C42" s="9"/>
      <c r="D42" s="9"/>
      <c r="E42" s="10"/>
      <c r="F42" s="10"/>
      <c r="G42" s="10"/>
      <c r="H42" s="10"/>
      <c r="I42" s="10"/>
      <c r="J42" s="10"/>
      <c r="K42" s="10"/>
    </row>
    <row r="43" spans="1:11" x14ac:dyDescent="0.3">
      <c r="A43" s="9"/>
      <c r="B43" s="9"/>
      <c r="C43" s="9"/>
      <c r="D43" s="9"/>
      <c r="E43" s="10"/>
      <c r="F43" s="10"/>
      <c r="G43" s="10"/>
      <c r="H43" s="10"/>
      <c r="I43" s="10"/>
      <c r="J43" s="10"/>
      <c r="K43" s="10"/>
    </row>
    <row r="44" spans="1:11" x14ac:dyDescent="0.3">
      <c r="K44" s="10"/>
    </row>
    <row r="45" spans="1:11" x14ac:dyDescent="0.3">
      <c r="K45" s="10"/>
    </row>
  </sheetData>
  <mergeCells count="17">
    <mergeCell ref="F36:H36"/>
    <mergeCell ref="B5:K5"/>
    <mergeCell ref="B6:K6"/>
    <mergeCell ref="B7:K7"/>
    <mergeCell ref="B34:D35"/>
    <mergeCell ref="F30:H30"/>
    <mergeCell ref="B30:D30"/>
    <mergeCell ref="I16:I17"/>
    <mergeCell ref="J16:J17"/>
    <mergeCell ref="F18:G18"/>
    <mergeCell ref="A10:C10"/>
    <mergeCell ref="B11:C11"/>
    <mergeCell ref="B15:C15"/>
    <mergeCell ref="J4:K4"/>
    <mergeCell ref="J2:K2"/>
    <mergeCell ref="J3:K3"/>
    <mergeCell ref="A21:C21"/>
  </mergeCells>
  <pageMargins left="0.78740157480314965" right="0.11811023622047245" top="0.74803149606299213" bottom="0.39370078740157483" header="0.31496062992125984" footer="0.31496062992125984"/>
  <pageSetup paperSize="9" scale="43" fitToHeight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 по цел. показ.</vt:lpstr>
      <vt:lpstr>ресур. обесп.</vt:lpstr>
      <vt:lpstr>'отчет по цел. показ.'!Заголовки_для_печати</vt:lpstr>
      <vt:lpstr>'ресур. обесп.'!Заголовки_для_печати</vt:lpstr>
      <vt:lpstr>'отчет по цел. показ.'!Область_печати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Рузаленок Елена Александровна</cp:lastModifiedBy>
  <cp:lastPrinted>2024-03-19T07:42:34Z</cp:lastPrinted>
  <dcterms:created xsi:type="dcterms:W3CDTF">2016-01-29T05:58:31Z</dcterms:created>
  <dcterms:modified xsi:type="dcterms:W3CDTF">2024-03-19T09:13:41Z</dcterms:modified>
</cp:coreProperties>
</file>