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\\shareserver\Общая\Комитет экономического развития\!Экономический отдел\!Кудрявцева Т.Н\Постановление от 19.03.2024 № 1082-па\"/>
    </mc:Choice>
  </mc:AlternateContent>
  <xr:revisionPtr revIDLastSave="0" documentId="13_ncr:1_{4C1BACAD-9D62-4EFC-A929-CFC5167BCF9F}" xr6:coauthVersionLast="36" xr6:coauthVersionMax="36" xr10:uidLastSave="{00000000-0000-0000-0000-000000000000}"/>
  <bookViews>
    <workbookView xWindow="0" yWindow="0" windowWidth="20730" windowHeight="11010" xr2:uid="{00000000-000D-0000-FFFF-FFFF00000000}"/>
  </bookViews>
  <sheets>
    <sheet name="отчет по цел. показ." sheetId="1" r:id="rId1"/>
  </sheets>
  <definedNames>
    <definedName name="_xlnm.Print_Titles" localSheetId="0">'отчет по цел. показ.'!$8:$10</definedName>
    <definedName name="_xlnm.Print_Area" localSheetId="0">'отчет по цел. показ.'!$A$1:$H$72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G42" i="1"/>
  <c r="G43" i="1"/>
  <c r="G40" i="1"/>
  <c r="F53" i="1" l="1"/>
  <c r="F52" i="1"/>
  <c r="F51" i="1"/>
  <c r="I40" i="1" l="1"/>
  <c r="G47" i="1" l="1"/>
  <c r="G48" i="1" l="1"/>
  <c r="M40" i="1" l="1"/>
  <c r="K41" i="1" l="1"/>
  <c r="K42" i="1"/>
  <c r="K43" i="1"/>
  <c r="K40" i="1"/>
  <c r="J40" i="1"/>
  <c r="K44" i="1" l="1"/>
  <c r="K45" i="1" s="1"/>
  <c r="I41" i="1"/>
  <c r="F60" i="1" l="1"/>
  <c r="G60" i="1" s="1"/>
  <c r="F59" i="1"/>
  <c r="G59" i="1" s="1"/>
  <c r="F58" i="1"/>
  <c r="G58" i="1" s="1"/>
  <c r="F66" i="1"/>
  <c r="G66" i="1" s="1"/>
  <c r="F54" i="1" l="1"/>
  <c r="G54" i="1" s="1"/>
  <c r="F41" i="1"/>
  <c r="F57" i="1" l="1"/>
  <c r="G57" i="1" s="1"/>
  <c r="I48" i="1" l="1"/>
  <c r="I61" i="1"/>
  <c r="F43" i="1" l="1"/>
  <c r="F42" i="1"/>
  <c r="F40" i="1" l="1"/>
  <c r="F50" i="1" l="1"/>
  <c r="G50" i="1" s="1"/>
  <c r="F49" i="1"/>
  <c r="G49" i="1" s="1"/>
  <c r="F61" i="1" l="1"/>
  <c r="G61" i="1" s="1"/>
</calcChain>
</file>

<file path=xl/sharedStrings.xml><?xml version="1.0" encoding="utf-8"?>
<sst xmlns="http://schemas.openxmlformats.org/spreadsheetml/2006/main" count="274" uniqueCount="163">
  <si>
    <t>№ п/п</t>
  </si>
  <si>
    <t>Наименование целевого показателя</t>
  </si>
  <si>
    <t>Ед. изм.</t>
  </si>
  <si>
    <t>3.1</t>
  </si>
  <si>
    <t>3.2</t>
  </si>
  <si>
    <t>3.3</t>
  </si>
  <si>
    <t>Доля исполненных обязательств по владению и пользованию муниципальным имуществом</t>
  </si>
  <si>
    <t>%</t>
  </si>
  <si>
    <t>3.4</t>
  </si>
  <si>
    <t>4.1</t>
  </si>
  <si>
    <t>Наличие нормативных правовых актов о разработке, формировании и оценке эффективности реализации муниципальных программ (1 – наличие/ 0 – отсутствие)</t>
  </si>
  <si>
    <t>ед.</t>
  </si>
  <si>
    <t>4.2</t>
  </si>
  <si>
    <t>4.3</t>
  </si>
  <si>
    <t>4.4</t>
  </si>
  <si>
    <t>Количество организаций, вовлеченных в социально-экономическое сотрудничество между администрацией города и хозяйствующими субъектами малого и среднего предпринимательства города Усолье-Сибирское</t>
  </si>
  <si>
    <t>4.5</t>
  </si>
  <si>
    <t>4.6</t>
  </si>
  <si>
    <t>Обеспеченность населения торговыми площадями</t>
  </si>
  <si>
    <t>кв.м/   тыс.чел.</t>
  </si>
  <si>
    <t>4.7</t>
  </si>
  <si>
    <t>Среднее количество участников закупок товаров, работ, услуг для муниципальных нужд, принявших участие в одной конкурентной процедуре</t>
  </si>
  <si>
    <t>4.8</t>
  </si>
  <si>
    <t>Средний процент экономии бюджетных средств при определении поставщиков конкурентными способами</t>
  </si>
  <si>
    <t>4.9</t>
  </si>
  <si>
    <t>4.10</t>
  </si>
  <si>
    <t>кв.м</t>
  </si>
  <si>
    <t>4.11</t>
  </si>
  <si>
    <t>Количество каналов информирования населения о деятельности органов местного самоуправления</t>
  </si>
  <si>
    <t>4.12</t>
  </si>
  <si>
    <t>Выпуск и распространение газеты "Официальное Усолье»</t>
  </si>
  <si>
    <t>выпуск</t>
  </si>
  <si>
    <t>4.13</t>
  </si>
  <si>
    <t>Объем печатной площади для публикации материалов о деятельности органов местного самоуправления города в печатном СМИ</t>
  </si>
  <si>
    <t>4.14</t>
  </si>
  <si>
    <t>Количество информационных продуктов для информирования о деятельности органов местного самоуправления в эфире телевещания</t>
  </si>
  <si>
    <t>информационный продукт</t>
  </si>
  <si>
    <t>4.15</t>
  </si>
  <si>
    <t>4.16</t>
  </si>
  <si>
    <t>4.17</t>
  </si>
  <si>
    <t>Индекс качества предоставления муниципальных услуг</t>
  </si>
  <si>
    <t>баллы</t>
  </si>
  <si>
    <t>да</t>
  </si>
  <si>
    <t>Отклонение фактического значения от планового</t>
  </si>
  <si>
    <t>-/+</t>
  </si>
  <si>
    <t>Отчет об исполнении целевых показателей муниципальной программы</t>
  </si>
  <si>
    <t>Качество управления муниципальными финансами</t>
  </si>
  <si>
    <t>1</t>
  </si>
  <si>
    <t>2</t>
  </si>
  <si>
    <t>3</t>
  </si>
  <si>
    <t>4</t>
  </si>
  <si>
    <t>Наличие нормативных правовых актов по организации составления проекта бюджета города (1 – наличие/ 0 – отсутствие)</t>
  </si>
  <si>
    <t>Удельный вес расходов бюджета города, формируемых в рамках целевых программ, в общем объеме расходов бюджета города в отчетном финансовом году</t>
  </si>
  <si>
    <t>Отношение прироста расходов бюджета города в отчетном финансовом году, не обеспеченных соответствующим приростом доходов бюджета города, к объему расходов бюджета города</t>
  </si>
  <si>
    <t>Отношение объема просроченной кредиторской задолженности к расходам бюджета города</t>
  </si>
  <si>
    <t>Проведение публичных слушаний по проекту бюджета города и годовому отчету об исполнении бюджета города в соответствии с установленным порядком (1 – наличие, 0 – отсутствие)</t>
  </si>
  <si>
    <t>Своевременное предоставление бюджетной (бухгалтерской) отчетности в Министерство финансов Иркутской области</t>
  </si>
  <si>
    <t>Исполнение бюджета города по доходам без учета безвозмездных поступлений к утвержденному уровню</t>
  </si>
  <si>
    <t>Отсутствие просроченной задолженности по долговым обязательствам города Усолье-Сибирское (1 – отсутствие, 0 – наличие)</t>
  </si>
  <si>
    <t>Удельный вес контрольных мероприятий (проверок), проведенных с нарушением сроков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</si>
  <si>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</si>
  <si>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</si>
  <si>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</si>
  <si>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</si>
  <si>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</si>
  <si>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</si>
  <si>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</si>
  <si>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</si>
  <si>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</si>
  <si>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</si>
  <si>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</si>
  <si>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Доля исполненных представлений о ненадлежащем исполнении бюджета города (предписаний о нарушении требований бюджетного законодательства) к общему количеству представлений (предписаний), выданных по результатам контрольных мероприятий</t>
  </si>
  <si>
    <t>коэфф.</t>
  </si>
  <si>
    <t>не менее 89</t>
  </si>
  <si>
    <t>≤0</t>
  </si>
  <si>
    <t>≤0,5</t>
  </si>
  <si>
    <t>не более  10</t>
  </si>
  <si>
    <t>не более 100</t>
  </si>
  <si>
    <t>не менее 90</t>
  </si>
  <si>
    <t>Отношение дефицита бюджета города к доходам без учета объема безвозмездных поступлений</t>
  </si>
  <si>
    <t>%.</t>
  </si>
  <si>
    <t>Отношение объема просроченной кредиторской задолженности муниципальных учреждений к расходам бюджета</t>
  </si>
  <si>
    <t>Доля муниципальных услуг, имеющих утвержденные стандарты качества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</si>
  <si>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</si>
  <si>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</si>
  <si>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</si>
  <si>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</si>
  <si>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</si>
  <si>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</si>
  <si>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</si>
  <si>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</si>
  <si>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</si>
  <si>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</si>
  <si>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Доля муниципальных учреждений, выполнивших установленные муниципальными заданиями показатели объема и качества муниципальных услуг</t>
  </si>
  <si>
    <t>нет</t>
  </si>
  <si>
    <t>кв.см</t>
  </si>
  <si>
    <t>Приложение 1</t>
  </si>
  <si>
    <t>Эффективность бюджетных расходов города Усолье-Сибирское</t>
  </si>
  <si>
    <t>Открытость и эффективность деятельности администрации города Усолье-Сибирское</t>
  </si>
  <si>
    <t>х</t>
  </si>
  <si>
    <t>Эффективность управления земельными ресурсами и муниципальной собственостью</t>
  </si>
  <si>
    <t>Уровень эффективности реализации муниципальной подпрограммы</t>
  </si>
  <si>
    <t>не менее 9</t>
  </si>
  <si>
    <t>Ввод в эксплуатацию жилых домов за счет всех источников финансирования</t>
  </si>
  <si>
    <t>не менее 4</t>
  </si>
  <si>
    <t>Количество информационных продуктов для информирования о деятельности органов местного самоуправления в эфире радиовещания</t>
  </si>
  <si>
    <t>4.18</t>
  </si>
  <si>
    <t xml:space="preserve">Количество разработанных и актуализированных документов территориального планирования                    </t>
  </si>
  <si>
    <t>Рост просроченной кредиторской задолженности (да/нет)</t>
  </si>
  <si>
    <t>Наличие утвержденного порядка и методики планирования бюджетных ассигнований (да/нет)</t>
  </si>
  <si>
    <t>Привлечение средств в бюджет города через обеспечение участия муниципалитета в реализации федеральных и областных целевых программ (да/нет)</t>
  </si>
  <si>
    <t>Размещение информации о муниципальных финансах (результатах деятельности органов местного самоуправления, муниципальных учреждений) в средствах массовой информации, на специализированном сайте (да/нет)</t>
  </si>
  <si>
    <t>руб.</t>
  </si>
  <si>
    <t xml:space="preserve">Наличие резервного фонда (да/нет)                   </t>
  </si>
  <si>
    <t xml:space="preserve">Наличие резерва материального ресурса  (да/нет)                 </t>
  </si>
  <si>
    <t>к отчету</t>
  </si>
  <si>
    <t>Отношение объема муниципального долга к доходам бюджета без учета безвозмездных поступлений</t>
  </si>
  <si>
    <t>Наличие утвержденной методики прогнозирования поступлений доходов в бюджет города Усолье-Сибирское по главе 908 «Комитет по финансам администрации города Усолье-Сибирское» (да/нет)</t>
  </si>
  <si>
    <t>Наличие утвержденной методики прогнозирования поступлений по источникам финансирования дефицита бюджета города Усолье-Сибирское по главе 908 «Комитет по финансам администрации города Усолье-Сибирское» (да/нет)</t>
  </si>
  <si>
    <t>Наличие согласованного министерством экономического развития Иркутской области прогноза социально-экономического развития муниципального образования «город Усолье-Сибирское» (1 – наличие/ 0 – отсутствие)</t>
  </si>
  <si>
    <t>не менее 85</t>
  </si>
  <si>
    <t>Удельный вес проведенных проверок по соблюдению трудового законодательства и иных нормативных правовых актов, содержащих нормы трудового права, в организациях, подведомственных органам местного самоуправления муниципального образования «город Усолье-Сибирское» в количестве плановых проверок</t>
  </si>
  <si>
    <t>Обоснование
причин отклонения (при отклонении на +/- 5%)</t>
  </si>
  <si>
    <t>100%                            (культура - 100         спорт - 100          образование - 100)</t>
  </si>
  <si>
    <t>Объем доходов бюджета города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</si>
  <si>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доходов бюджета города от аренды и продажи земельных участков, администратором которых является КУМИ</t>
  </si>
  <si>
    <t>4.21</t>
  </si>
  <si>
    <t xml:space="preserve"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Усолье-Сибирское"на 2019-2025 годы
</t>
  </si>
  <si>
    <t>Наличие заключенных муниципальных контрактов по организации регулярных перевозок пассажиров и багажа наземным транспортом по регулируемым тарифам в границах города Усолье-Сибирское (да/нет)</t>
  </si>
  <si>
    <t>не менее 80</t>
  </si>
  <si>
    <t>не менее 17</t>
  </si>
  <si>
    <t>0</t>
  </si>
  <si>
    <t>Плановое значение на 2023 год</t>
  </si>
  <si>
    <t>Фактическое значение за 2023 год</t>
  </si>
  <si>
    <t>≥2,0</t>
  </si>
  <si>
    <t>83,3%                       (культура - 50,       спорт - 100,        образование - 100)</t>
  </si>
  <si>
    <t xml:space="preserve">    -16,7
 ( культура - минус 50, спорт -0, образование -0)</t>
  </si>
  <si>
    <t>не менее 50</t>
  </si>
  <si>
    <t>да/нет</t>
  </si>
  <si>
    <t>4.22</t>
  </si>
  <si>
    <t>4.23</t>
  </si>
  <si>
    <t>Реализация инициативных проектов, выдвигаемых для получения финансовой поддержки из бюджета Иркутской области (да/нет)</t>
  </si>
  <si>
    <t>Число граждан, получивших знак за педагогическую доблесть</t>
  </si>
  <si>
    <t>чел.</t>
  </si>
  <si>
    <t>МБУ ДО "ДМШ" - отклонение по услуге "Направленность образовательной программы: художественная". Причины: отсутствие желающих на вступительных экзаменах в достаточном объёме и отсев учащихся за период летних каникул. МБУ ДО "ДХШ" - В 2023 году состоялся выпуск  учащихся по общеразвивающей программе «Художественное творчество» 24 человека. В течении трёх лет не проводили набор на данную программу, так как не было спроса у населения. Количество учащихся на данном отделении уменьшилось В сентябре 2023 года, учитывая запросы населения, были набраны 2 класса, общее количество составило 31 человек. В сентябре 2024 панируется набор еще одного класса, показатель должен прийти в норму. МБУК "ДК Мир" - отклонения по количеству мероприятий и посещений по услуге "Методические мероприятия (семинар, конференция)". Причина: отсутствие квалифицированных специлистов.</t>
  </si>
  <si>
    <t>≥3,0</t>
  </si>
  <si>
    <t>Возросла конкурентноспособность участников закупочного процесса.</t>
  </si>
  <si>
    <t>Количество предоставленных консультаций отделом потребительского рынка и предпринимательства гражданам по вопросам развития малого и среднего предпринимательства</t>
  </si>
  <si>
    <t xml:space="preserve"> города Усолье-Сибирское "Совершенствование  муниципального регулирования" на 2019-2026 годы за 2023 год</t>
  </si>
  <si>
    <t>Муниципальная программа города Усолье-Сибирское «Совершенствование  муниципального регулирования» на 2019-2026 годы</t>
  </si>
  <si>
    <t>Подпрограмма 1 «Управление муниципальными финансами города Усолье-Сибирское» на 2019-2026 годы</t>
  </si>
  <si>
    <t xml:space="preserve">Подпрограмма 2 «Повышение эффективности бюджетных расходов города Усолье-Сибирское» на 2019-2026 годы
</t>
  </si>
  <si>
    <t xml:space="preserve">Подпрограмма 4 "Совершенствование муниципального управления города Усолье-Сибирское"
на 2019-2026 годы
</t>
  </si>
  <si>
    <t>Ввод в эксплуатацию жилых домов на территории городского округа город Усолье-Сибирское по состоянию на 31.12.2023 г. составляет - 771,0 кв.м., в том числе индивидуальных жилфх домов - 253 кв.м., дома блокированной застройки - 518 кв.м. Регистрация прав на объекты индивидуального жилищного строительства в 2023 годупродолжает проводиться ФКП Росреестра в упрощенном порядке. Строительство многоквартирных домов в рамках государственных программ, финансирование которых осуществляется за счет бюджетов бюджетной системы Российской Федерации на территории городского округа Усолье-Сибирское в 2023 годувелось в рамках освоения земельного участка по комплексному развитию территории. Ввод в эксплуатацию многоквартирных домов планируется в 2024 году.</t>
  </si>
  <si>
    <t>И.о.мэра города Усолье-Сибирское</t>
  </si>
  <si>
    <t>Л.Н.Панькова</t>
  </si>
  <si>
    <t xml:space="preserve"> -16,7 
( культура - минус 50, спорт -0, образование-0 )</t>
  </si>
  <si>
    <t>Доля состоявшихся закупок в общем объеме конкурентных процедур</t>
  </si>
  <si>
    <t>4.19</t>
  </si>
  <si>
    <t>Число граждан, награжденных по результатам проведенного конкурса "Общественное признание"</t>
  </si>
  <si>
    <t>4.20.</t>
  </si>
  <si>
    <t>Наличие инициативных проектов, реализуемых на территории муниципального образования "город Усолье-Сибирское" (2021-2025 г.г.)</t>
  </si>
  <si>
    <t>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</si>
</sst>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;[Red]#,##0.0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4"/>
      <color theme="1"/>
      <name val="Calibri"/>
      <family val="2"/>
      <scheme val="minor"/>
    </font>
    <font>
      <sz val="10"/>
      <name val="Arial"/>
      <family val="2"/>
      <charset val="204"/>
    </font>
    <font>
      <sz val="14"/>
      <color theme="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0" fillId="0" borderId="0"/>
  </cellStyleXfs>
  <cellXfs count="146">
    <xf numFmtId="0" fontId="0" fillId="0" borderId="0" xfId="0"/>
    <xf numFmtId="0" fontId="3" fillId="0" borderId="9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9" fillId="0" borderId="0" xfId="0" applyFont="1" applyFill="1"/>
    <xf numFmtId="49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49" fontId="3" fillId="0" borderId="20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center" vertical="center" wrapText="1"/>
    </xf>
    <xf numFmtId="4" fontId="3" fillId="0" borderId="0" xfId="0" applyNumberFormat="1" applyFont="1" applyFill="1"/>
    <xf numFmtId="2" fontId="3" fillId="0" borderId="0" xfId="0" applyNumberFormat="1" applyFont="1" applyFill="1"/>
    <xf numFmtId="1" fontId="3" fillId="0" borderId="8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top" wrapText="1"/>
    </xf>
    <xf numFmtId="3" fontId="3" fillId="0" borderId="2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justify" vertical="top" wrapText="1"/>
    </xf>
    <xf numFmtId="49" fontId="3" fillId="0" borderId="20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/>
    <xf numFmtId="0" fontId="1" fillId="0" borderId="0" xfId="0" applyFont="1" applyFill="1"/>
    <xf numFmtId="49" fontId="7" fillId="0" borderId="0" xfId="0" applyNumberFormat="1" applyFont="1" applyFill="1"/>
    <xf numFmtId="0" fontId="7" fillId="0" borderId="0" xfId="0" applyFont="1" applyFill="1"/>
    <xf numFmtId="0" fontId="11" fillId="0" borderId="0" xfId="0" applyFont="1" applyFill="1"/>
    <xf numFmtId="49" fontId="1" fillId="0" borderId="0" xfId="0" applyNumberFormat="1" applyFont="1" applyFill="1" applyBorder="1" applyAlignment="1">
      <alignment horizontal="left" vertical="top"/>
    </xf>
    <xf numFmtId="3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indent="10"/>
    </xf>
    <xf numFmtId="0" fontId="8" fillId="0" borderId="0" xfId="0" applyFont="1" applyFill="1" applyAlignment="1">
      <alignment horizontal="justify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top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right" vertical="center" wrapText="1"/>
    </xf>
    <xf numFmtId="166" fontId="3" fillId="0" borderId="1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166" fontId="3" fillId="0" borderId="17" xfId="0" applyNumberFormat="1" applyFont="1" applyFill="1" applyBorder="1" applyAlignment="1">
      <alignment horizontal="center" vertical="center" wrapText="1"/>
    </xf>
    <xf numFmtId="164" fontId="3" fillId="0" borderId="28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right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4" fontId="3" fillId="0" borderId="9" xfId="0" applyNumberFormat="1" applyFont="1" applyFill="1" applyBorder="1" applyAlignment="1">
      <alignment horizontal="right" vertical="center" wrapText="1"/>
    </xf>
    <xf numFmtId="4" fontId="1" fillId="0" borderId="9" xfId="0" applyNumberFormat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vertical="top" wrapText="1"/>
    </xf>
    <xf numFmtId="3" fontId="6" fillId="0" borderId="16" xfId="0" applyNumberFormat="1" applyFont="1" applyFill="1" applyBorder="1" applyAlignment="1">
      <alignment horizontal="center" vertical="center" wrapText="1"/>
    </xf>
    <xf numFmtId="3" fontId="12" fillId="0" borderId="19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left" vertical="center" wrapText="1"/>
    </xf>
    <xf numFmtId="166" fontId="5" fillId="0" borderId="8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left" vertical="top" wrapText="1"/>
    </xf>
    <xf numFmtId="3" fontId="5" fillId="0" borderId="11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49" fontId="3" fillId="0" borderId="25" xfId="0" applyNumberFormat="1" applyFont="1" applyFill="1" applyBorder="1" applyAlignment="1">
      <alignment horizontal="left" vertical="top" wrapText="1"/>
    </xf>
    <xf numFmtId="49" fontId="3" fillId="0" borderId="20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3" fontId="6" fillId="0" borderId="18" xfId="0" applyNumberFormat="1" applyFont="1" applyFill="1" applyBorder="1" applyAlignment="1">
      <alignment horizontal="left" vertical="top" wrapText="1"/>
    </xf>
    <xf numFmtId="3" fontId="6" fillId="0" borderId="19" xfId="0" applyNumberFormat="1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165" fontId="3" fillId="0" borderId="17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3" fontId="6" fillId="0" borderId="17" xfId="1" applyNumberFormat="1" applyFont="1" applyFill="1" applyBorder="1" applyAlignment="1">
      <alignment horizontal="center" vertical="center" wrapText="1"/>
    </xf>
    <xf numFmtId="3" fontId="6" fillId="0" borderId="16" xfId="1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66" fontId="3" fillId="0" borderId="16" xfId="1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4" fontId="6" fillId="0" borderId="8" xfId="0" applyNumberFormat="1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9"/>
  <sheetViews>
    <sheetView tabSelected="1" topLeftCell="A65" zoomScale="60" zoomScaleNormal="60" zoomScaleSheetLayoutView="82" workbookViewId="0">
      <selection activeCell="A70" sqref="A70"/>
    </sheetView>
  </sheetViews>
  <sheetFormatPr defaultColWidth="9.140625" defaultRowHeight="18.75" outlineLevelRow="1" x14ac:dyDescent="0.3"/>
  <cols>
    <col min="1" max="1" width="9.140625" style="6"/>
    <col min="2" max="2" width="34" style="7" customWidth="1"/>
    <col min="3" max="3" width="10.85546875" style="7" customWidth="1"/>
    <col min="4" max="4" width="27.7109375" style="7" customWidth="1"/>
    <col min="5" max="5" width="22.5703125" style="7" customWidth="1"/>
    <col min="6" max="6" width="22" style="7" customWidth="1"/>
    <col min="7" max="7" width="22.140625" style="7" customWidth="1"/>
    <col min="8" max="8" width="70.7109375" style="7" customWidth="1"/>
    <col min="9" max="9" width="56.7109375" style="7" customWidth="1"/>
    <col min="10" max="10" width="21.28515625" style="7" customWidth="1"/>
    <col min="11" max="11" width="20.140625" style="7" customWidth="1"/>
    <col min="12" max="12" width="9.140625" style="7"/>
    <col min="13" max="13" width="28.85546875" style="7" customWidth="1"/>
    <col min="14" max="16384" width="9.140625" style="7"/>
  </cols>
  <sheetData>
    <row r="1" spans="1:14" x14ac:dyDescent="0.3">
      <c r="H1" s="8" t="s">
        <v>96</v>
      </c>
    </row>
    <row r="2" spans="1:14" x14ac:dyDescent="0.3">
      <c r="H2" s="8" t="s">
        <v>115</v>
      </c>
    </row>
    <row r="4" spans="1:14" x14ac:dyDescent="0.3">
      <c r="A4" s="123" t="s">
        <v>45</v>
      </c>
      <c r="B4" s="123"/>
      <c r="C4" s="123"/>
      <c r="D4" s="123"/>
      <c r="E4" s="123"/>
      <c r="F4" s="123"/>
      <c r="G4" s="123"/>
      <c r="H4" s="123"/>
    </row>
    <row r="5" spans="1:14" x14ac:dyDescent="0.3">
      <c r="A5" s="121" t="s">
        <v>148</v>
      </c>
      <c r="B5" s="121"/>
      <c r="C5" s="121"/>
      <c r="D5" s="121"/>
      <c r="E5" s="121"/>
      <c r="F5" s="121"/>
      <c r="G5" s="121"/>
      <c r="H5" s="121"/>
    </row>
    <row r="6" spans="1:14" x14ac:dyDescent="0.3">
      <c r="A6" s="121"/>
      <c r="B6" s="121"/>
      <c r="C6" s="121"/>
      <c r="D6" s="121"/>
      <c r="E6" s="121"/>
      <c r="F6" s="121"/>
      <c r="G6" s="121"/>
      <c r="H6" s="121"/>
    </row>
    <row r="7" spans="1:14" ht="19.5" thickBot="1" x14ac:dyDescent="0.35">
      <c r="A7" s="54"/>
      <c r="B7" s="54"/>
      <c r="C7" s="54"/>
      <c r="D7" s="54"/>
      <c r="E7" s="54"/>
      <c r="F7" s="54"/>
      <c r="G7" s="54"/>
      <c r="H7" s="9"/>
    </row>
    <row r="8" spans="1:14" ht="167.25" customHeight="1" x14ac:dyDescent="0.3">
      <c r="A8" s="106" t="s">
        <v>0</v>
      </c>
      <c r="B8" s="101" t="s">
        <v>1</v>
      </c>
      <c r="C8" s="101" t="s">
        <v>2</v>
      </c>
      <c r="D8" s="101" t="s">
        <v>132</v>
      </c>
      <c r="E8" s="101" t="s">
        <v>133</v>
      </c>
      <c r="F8" s="101" t="s">
        <v>43</v>
      </c>
      <c r="G8" s="101"/>
      <c r="H8" s="124" t="s">
        <v>122</v>
      </c>
    </row>
    <row r="9" spans="1:14" ht="19.5" thickBot="1" x14ac:dyDescent="0.35">
      <c r="A9" s="107"/>
      <c r="B9" s="102"/>
      <c r="C9" s="102"/>
      <c r="D9" s="102"/>
      <c r="E9" s="102"/>
      <c r="F9" s="10" t="s">
        <v>44</v>
      </c>
      <c r="G9" s="11" t="s">
        <v>7</v>
      </c>
      <c r="H9" s="125"/>
    </row>
    <row r="10" spans="1:14" ht="19.5" thickBot="1" x14ac:dyDescent="0.35">
      <c r="A10" s="12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  <c r="H10" s="14">
        <v>8</v>
      </c>
    </row>
    <row r="11" spans="1:14" ht="43.9" customHeight="1" thickBot="1" x14ac:dyDescent="0.35">
      <c r="A11" s="113" t="s">
        <v>149</v>
      </c>
      <c r="B11" s="114"/>
      <c r="C11" s="114"/>
      <c r="D11" s="114"/>
      <c r="E11" s="114"/>
      <c r="F11" s="114"/>
      <c r="G11" s="114"/>
      <c r="H11" s="115"/>
    </row>
    <row r="12" spans="1:14" ht="57.75" customHeight="1" outlineLevel="1" x14ac:dyDescent="0.3">
      <c r="A12" s="75" t="s">
        <v>47</v>
      </c>
      <c r="B12" s="76" t="s">
        <v>46</v>
      </c>
      <c r="C12" s="19" t="s">
        <v>41</v>
      </c>
      <c r="D12" s="19" t="s">
        <v>102</v>
      </c>
      <c r="E12" s="77">
        <v>11</v>
      </c>
      <c r="F12" s="19" t="s">
        <v>99</v>
      </c>
      <c r="G12" s="19" t="s">
        <v>99</v>
      </c>
      <c r="H12" s="78"/>
    </row>
    <row r="13" spans="1:14" ht="63.6" customHeight="1" outlineLevel="1" thickBot="1" x14ac:dyDescent="0.35">
      <c r="A13" s="79" t="s">
        <v>48</v>
      </c>
      <c r="B13" s="80" t="s">
        <v>97</v>
      </c>
      <c r="C13" s="51" t="s">
        <v>41</v>
      </c>
      <c r="D13" s="51" t="s">
        <v>102</v>
      </c>
      <c r="E13" s="2">
        <v>10</v>
      </c>
      <c r="F13" s="51" t="s">
        <v>99</v>
      </c>
      <c r="G13" s="51" t="s">
        <v>99</v>
      </c>
      <c r="H13" s="81"/>
    </row>
    <row r="14" spans="1:14" ht="107.45" customHeight="1" outlineLevel="1" x14ac:dyDescent="0.3">
      <c r="A14" s="79" t="s">
        <v>49</v>
      </c>
      <c r="B14" s="80" t="s">
        <v>100</v>
      </c>
      <c r="C14" s="51" t="s">
        <v>7</v>
      </c>
      <c r="D14" s="51">
        <v>100</v>
      </c>
      <c r="E14" s="17">
        <v>100</v>
      </c>
      <c r="F14" s="51" t="s">
        <v>99</v>
      </c>
      <c r="G14" s="51" t="s">
        <v>99</v>
      </c>
      <c r="H14" s="58"/>
      <c r="N14" s="19"/>
    </row>
    <row r="15" spans="1:14" ht="111" customHeight="1" outlineLevel="1" thickBot="1" x14ac:dyDescent="0.35">
      <c r="A15" s="20" t="s">
        <v>50</v>
      </c>
      <c r="B15" s="59" t="s">
        <v>98</v>
      </c>
      <c r="C15" s="60" t="s">
        <v>41</v>
      </c>
      <c r="D15" s="60" t="s">
        <v>130</v>
      </c>
      <c r="E15" s="60">
        <v>18</v>
      </c>
      <c r="F15" s="51" t="s">
        <v>99</v>
      </c>
      <c r="G15" s="51" t="s">
        <v>99</v>
      </c>
      <c r="H15" s="61"/>
    </row>
    <row r="16" spans="1:14" ht="34.15" customHeight="1" thickBot="1" x14ac:dyDescent="0.35">
      <c r="A16" s="128" t="s">
        <v>150</v>
      </c>
      <c r="B16" s="129"/>
      <c r="C16" s="129"/>
      <c r="D16" s="129"/>
      <c r="E16" s="129"/>
      <c r="F16" s="129"/>
      <c r="G16" s="129"/>
      <c r="H16" s="130"/>
    </row>
    <row r="17" spans="1:8" ht="105.6" customHeight="1" outlineLevel="1" x14ac:dyDescent="0.3">
      <c r="A17" s="75" t="s">
        <v>60</v>
      </c>
      <c r="B17" s="21" t="s">
        <v>51</v>
      </c>
      <c r="C17" s="19" t="s">
        <v>11</v>
      </c>
      <c r="D17" s="19">
        <v>1</v>
      </c>
      <c r="E17" s="19">
        <v>1</v>
      </c>
      <c r="F17" s="77">
        <v>0</v>
      </c>
      <c r="G17" s="77">
        <v>0</v>
      </c>
      <c r="H17" s="78"/>
    </row>
    <row r="18" spans="1:8" ht="117" customHeight="1" outlineLevel="1" x14ac:dyDescent="0.3">
      <c r="A18" s="79" t="s">
        <v>61</v>
      </c>
      <c r="B18" s="22" t="s">
        <v>110</v>
      </c>
      <c r="C18" s="74" t="s">
        <v>11</v>
      </c>
      <c r="D18" s="51" t="s">
        <v>42</v>
      </c>
      <c r="E18" s="51" t="s">
        <v>42</v>
      </c>
      <c r="F18" s="51" t="s">
        <v>99</v>
      </c>
      <c r="G18" s="51" t="s">
        <v>99</v>
      </c>
      <c r="H18" s="82"/>
    </row>
    <row r="19" spans="1:8" ht="156" customHeight="1" outlineLevel="1" x14ac:dyDescent="0.3">
      <c r="A19" s="79" t="s">
        <v>62</v>
      </c>
      <c r="B19" s="22" t="s">
        <v>53</v>
      </c>
      <c r="C19" s="51" t="s">
        <v>72</v>
      </c>
      <c r="D19" s="51" t="s">
        <v>74</v>
      </c>
      <c r="E19" s="2">
        <v>0</v>
      </c>
      <c r="F19" s="51" t="s">
        <v>99</v>
      </c>
      <c r="G19" s="51" t="s">
        <v>99</v>
      </c>
      <c r="H19" s="82"/>
    </row>
    <row r="20" spans="1:8" ht="79.5" customHeight="1" outlineLevel="1" x14ac:dyDescent="0.3">
      <c r="A20" s="79" t="s">
        <v>63</v>
      </c>
      <c r="B20" s="22" t="s">
        <v>54</v>
      </c>
      <c r="C20" s="51" t="s">
        <v>7</v>
      </c>
      <c r="D20" s="51" t="s">
        <v>75</v>
      </c>
      <c r="E20" s="2">
        <v>0</v>
      </c>
      <c r="F20" s="51" t="s">
        <v>99</v>
      </c>
      <c r="G20" s="51" t="s">
        <v>99</v>
      </c>
      <c r="H20" s="82"/>
    </row>
    <row r="21" spans="1:8" ht="154.5" customHeight="1" outlineLevel="1" x14ac:dyDescent="0.3">
      <c r="A21" s="79" t="s">
        <v>64</v>
      </c>
      <c r="B21" s="22" t="s">
        <v>55</v>
      </c>
      <c r="C21" s="51" t="s">
        <v>11</v>
      </c>
      <c r="D21" s="51">
        <v>1</v>
      </c>
      <c r="E21" s="2">
        <v>1</v>
      </c>
      <c r="F21" s="2">
        <v>0</v>
      </c>
      <c r="G21" s="2">
        <v>0</v>
      </c>
      <c r="H21" s="82"/>
    </row>
    <row r="22" spans="1:8" ht="99" customHeight="1" outlineLevel="1" x14ac:dyDescent="0.3">
      <c r="A22" s="79" t="s">
        <v>65</v>
      </c>
      <c r="B22" s="23" t="s">
        <v>56</v>
      </c>
      <c r="C22" s="51" t="s">
        <v>72</v>
      </c>
      <c r="D22" s="51">
        <v>0</v>
      </c>
      <c r="E22" s="2">
        <v>0</v>
      </c>
      <c r="F22" s="2">
        <v>0</v>
      </c>
      <c r="G22" s="2">
        <v>0</v>
      </c>
      <c r="H22" s="82"/>
    </row>
    <row r="23" spans="1:8" ht="80.25" customHeight="1" outlineLevel="1" x14ac:dyDescent="0.3">
      <c r="A23" s="79" t="s">
        <v>66</v>
      </c>
      <c r="B23" s="23" t="s">
        <v>57</v>
      </c>
      <c r="C23" s="51" t="s">
        <v>7</v>
      </c>
      <c r="D23" s="51" t="s">
        <v>76</v>
      </c>
      <c r="E23" s="2">
        <v>1</v>
      </c>
      <c r="F23" s="51" t="s">
        <v>99</v>
      </c>
      <c r="G23" s="51" t="s">
        <v>99</v>
      </c>
      <c r="H23" s="82"/>
    </row>
    <row r="24" spans="1:8" ht="78.75" customHeight="1" outlineLevel="1" x14ac:dyDescent="0.3">
      <c r="A24" s="79" t="s">
        <v>67</v>
      </c>
      <c r="B24" s="22" t="s">
        <v>116</v>
      </c>
      <c r="C24" s="51" t="s">
        <v>7</v>
      </c>
      <c r="D24" s="51" t="s">
        <v>77</v>
      </c>
      <c r="E24" s="2">
        <v>16</v>
      </c>
      <c r="F24" s="51" t="s">
        <v>99</v>
      </c>
      <c r="G24" s="51" t="s">
        <v>99</v>
      </c>
      <c r="H24" s="82"/>
    </row>
    <row r="25" spans="1:8" ht="98.25" customHeight="1" outlineLevel="1" x14ac:dyDescent="0.3">
      <c r="A25" s="79" t="s">
        <v>68</v>
      </c>
      <c r="B25" s="22" t="s">
        <v>58</v>
      </c>
      <c r="C25" s="51" t="s">
        <v>11</v>
      </c>
      <c r="D25" s="51">
        <v>1</v>
      </c>
      <c r="E25" s="2">
        <v>1</v>
      </c>
      <c r="F25" s="2">
        <v>0</v>
      </c>
      <c r="G25" s="2">
        <v>0</v>
      </c>
      <c r="H25" s="81"/>
    </row>
    <row r="26" spans="1:8" ht="93.75" outlineLevel="1" x14ac:dyDescent="0.3">
      <c r="A26" s="79" t="s">
        <v>69</v>
      </c>
      <c r="B26" s="22" t="s">
        <v>59</v>
      </c>
      <c r="C26" s="51" t="s">
        <v>7</v>
      </c>
      <c r="D26" s="51">
        <v>0</v>
      </c>
      <c r="E26" s="51">
        <v>0</v>
      </c>
      <c r="F26" s="51">
        <v>0</v>
      </c>
      <c r="G26" s="2">
        <v>0</v>
      </c>
      <c r="H26" s="1"/>
    </row>
    <row r="27" spans="1:8" ht="214.15" customHeight="1" outlineLevel="1" thickBot="1" x14ac:dyDescent="0.35">
      <c r="A27" s="20" t="s">
        <v>70</v>
      </c>
      <c r="B27" s="83" t="s">
        <v>71</v>
      </c>
      <c r="C27" s="60" t="s">
        <v>7</v>
      </c>
      <c r="D27" s="60" t="s">
        <v>78</v>
      </c>
      <c r="E27" s="60">
        <v>100</v>
      </c>
      <c r="F27" s="60" t="s">
        <v>99</v>
      </c>
      <c r="G27" s="60" t="s">
        <v>99</v>
      </c>
      <c r="H27" s="61"/>
    </row>
    <row r="28" spans="1:8" ht="47.45" customHeight="1" thickBot="1" x14ac:dyDescent="0.35">
      <c r="A28" s="103" t="s">
        <v>151</v>
      </c>
      <c r="B28" s="104"/>
      <c r="C28" s="104"/>
      <c r="D28" s="104"/>
      <c r="E28" s="104"/>
      <c r="F28" s="104"/>
      <c r="G28" s="104"/>
      <c r="H28" s="105"/>
    </row>
    <row r="29" spans="1:8" ht="89.25" customHeight="1" outlineLevel="1" x14ac:dyDescent="0.3">
      <c r="A29" s="15" t="s">
        <v>83</v>
      </c>
      <c r="B29" s="62" t="s">
        <v>79</v>
      </c>
      <c r="C29" s="74" t="s">
        <v>80</v>
      </c>
      <c r="D29" s="74" t="s">
        <v>76</v>
      </c>
      <c r="E29" s="84">
        <v>5</v>
      </c>
      <c r="F29" s="74" t="s">
        <v>99</v>
      </c>
      <c r="G29" s="74" t="s">
        <v>99</v>
      </c>
      <c r="H29" s="85"/>
    </row>
    <row r="30" spans="1:8" ht="70.900000000000006" customHeight="1" outlineLevel="1" x14ac:dyDescent="0.3">
      <c r="A30" s="79" t="s">
        <v>84</v>
      </c>
      <c r="B30" s="80" t="s">
        <v>108</v>
      </c>
      <c r="C30" s="51" t="s">
        <v>11</v>
      </c>
      <c r="D30" s="51" t="s">
        <v>94</v>
      </c>
      <c r="E30" s="24" t="s">
        <v>94</v>
      </c>
      <c r="F30" s="86" t="s">
        <v>99</v>
      </c>
      <c r="G30" s="86" t="s">
        <v>99</v>
      </c>
      <c r="H30" s="87"/>
    </row>
    <row r="31" spans="1:8" ht="142.9" customHeight="1" outlineLevel="1" x14ac:dyDescent="0.3">
      <c r="A31" s="79" t="s">
        <v>85</v>
      </c>
      <c r="B31" s="80" t="s">
        <v>81</v>
      </c>
      <c r="C31" s="51" t="s">
        <v>80</v>
      </c>
      <c r="D31" s="51">
        <v>0</v>
      </c>
      <c r="E31" s="24">
        <v>0</v>
      </c>
      <c r="F31" s="24">
        <v>0</v>
      </c>
      <c r="G31" s="86">
        <v>0</v>
      </c>
      <c r="H31" s="88"/>
    </row>
    <row r="32" spans="1:8" ht="164.25" customHeight="1" outlineLevel="1" x14ac:dyDescent="0.3">
      <c r="A32" s="79" t="s">
        <v>86</v>
      </c>
      <c r="B32" s="80" t="s">
        <v>117</v>
      </c>
      <c r="C32" s="51" t="s">
        <v>11</v>
      </c>
      <c r="D32" s="51" t="s">
        <v>42</v>
      </c>
      <c r="E32" s="24" t="s">
        <v>42</v>
      </c>
      <c r="F32" s="86" t="s">
        <v>99</v>
      </c>
      <c r="G32" s="86" t="s">
        <v>99</v>
      </c>
      <c r="H32" s="89"/>
    </row>
    <row r="33" spans="1:13" ht="183" customHeight="1" outlineLevel="1" x14ac:dyDescent="0.3">
      <c r="A33" s="79" t="s">
        <v>87</v>
      </c>
      <c r="B33" s="80" t="s">
        <v>118</v>
      </c>
      <c r="C33" s="51" t="s">
        <v>11</v>
      </c>
      <c r="D33" s="51" t="s">
        <v>42</v>
      </c>
      <c r="E33" s="24" t="s">
        <v>42</v>
      </c>
      <c r="F33" s="86" t="s">
        <v>99</v>
      </c>
      <c r="G33" s="51" t="s">
        <v>99</v>
      </c>
      <c r="H33" s="87"/>
    </row>
    <row r="34" spans="1:13" ht="91.9" customHeight="1" outlineLevel="1" x14ac:dyDescent="0.3">
      <c r="A34" s="79" t="s">
        <v>88</v>
      </c>
      <c r="B34" s="80" t="s">
        <v>109</v>
      </c>
      <c r="C34" s="51" t="s">
        <v>11</v>
      </c>
      <c r="D34" s="51" t="s">
        <v>42</v>
      </c>
      <c r="E34" s="24" t="s">
        <v>42</v>
      </c>
      <c r="F34" s="86" t="s">
        <v>99</v>
      </c>
      <c r="G34" s="86" t="s">
        <v>99</v>
      </c>
      <c r="H34" s="87"/>
    </row>
    <row r="35" spans="1:13" ht="138.75" customHeight="1" outlineLevel="1" x14ac:dyDescent="0.3">
      <c r="A35" s="79" t="s">
        <v>89</v>
      </c>
      <c r="B35" s="80" t="s">
        <v>52</v>
      </c>
      <c r="C35" s="51" t="s">
        <v>7</v>
      </c>
      <c r="D35" s="51" t="s">
        <v>73</v>
      </c>
      <c r="E35" s="86">
        <v>98</v>
      </c>
      <c r="F35" s="86" t="s">
        <v>99</v>
      </c>
      <c r="G35" s="51" t="s">
        <v>99</v>
      </c>
      <c r="H35" s="87"/>
    </row>
    <row r="36" spans="1:13" ht="333" customHeight="1" outlineLevel="1" x14ac:dyDescent="0.3">
      <c r="A36" s="79" t="s">
        <v>90</v>
      </c>
      <c r="B36" s="80" t="s">
        <v>93</v>
      </c>
      <c r="C36" s="51" t="s">
        <v>7</v>
      </c>
      <c r="D36" s="51">
        <v>100</v>
      </c>
      <c r="E36" s="86" t="s">
        <v>135</v>
      </c>
      <c r="F36" s="90" t="s">
        <v>136</v>
      </c>
      <c r="G36" s="90" t="s">
        <v>156</v>
      </c>
      <c r="H36" s="91" t="s">
        <v>144</v>
      </c>
    </row>
    <row r="37" spans="1:13" ht="97.5" customHeight="1" outlineLevel="1" thickBot="1" x14ac:dyDescent="0.35">
      <c r="A37" s="79" t="s">
        <v>91</v>
      </c>
      <c r="B37" s="80" t="s">
        <v>82</v>
      </c>
      <c r="C37" s="51" t="s">
        <v>7</v>
      </c>
      <c r="D37" s="51">
        <v>100</v>
      </c>
      <c r="E37" s="92" t="s">
        <v>123</v>
      </c>
      <c r="F37" s="86">
        <v>0</v>
      </c>
      <c r="G37" s="86">
        <v>0</v>
      </c>
      <c r="H37" s="93"/>
    </row>
    <row r="38" spans="1:13" ht="198" customHeight="1" outlineLevel="1" thickBot="1" x14ac:dyDescent="0.35">
      <c r="A38" s="79" t="s">
        <v>92</v>
      </c>
      <c r="B38" s="80" t="s">
        <v>111</v>
      </c>
      <c r="C38" s="51" t="s">
        <v>11</v>
      </c>
      <c r="D38" s="60" t="s">
        <v>42</v>
      </c>
      <c r="E38" s="94" t="s">
        <v>42</v>
      </c>
      <c r="F38" s="94" t="s">
        <v>99</v>
      </c>
      <c r="G38" s="51" t="s">
        <v>99</v>
      </c>
      <c r="H38" s="88"/>
    </row>
    <row r="39" spans="1:13" ht="44.25" customHeight="1" thickBot="1" x14ac:dyDescent="0.35">
      <c r="A39" s="103" t="s">
        <v>127</v>
      </c>
      <c r="B39" s="104"/>
      <c r="C39" s="104"/>
      <c r="D39" s="104"/>
      <c r="E39" s="104"/>
      <c r="F39" s="104"/>
      <c r="G39" s="104"/>
      <c r="H39" s="143"/>
    </row>
    <row r="40" spans="1:13" ht="211.15" customHeight="1" outlineLevel="1" x14ac:dyDescent="0.3">
      <c r="A40" s="15" t="s">
        <v>3</v>
      </c>
      <c r="B40" s="62" t="s">
        <v>124</v>
      </c>
      <c r="C40" s="16" t="s">
        <v>112</v>
      </c>
      <c r="D40" s="66">
        <v>216529559.06</v>
      </c>
      <c r="E40" s="66">
        <v>217285832.27000001</v>
      </c>
      <c r="F40" s="67">
        <f>E40-D40</f>
        <v>756273.21000000834</v>
      </c>
      <c r="G40" s="142">
        <f>E40/D40*100-100</f>
        <v>0.3492701935399225</v>
      </c>
      <c r="H40" s="80"/>
      <c r="I40" s="25">
        <f>E40+E41</f>
        <v>257857818.73000002</v>
      </c>
      <c r="J40" s="25">
        <f>D40+D41</f>
        <v>257359833.27000001</v>
      </c>
      <c r="K40" s="26">
        <f>E40/D40</f>
        <v>1.0034927019353992</v>
      </c>
      <c r="M40" s="7">
        <f>(E40+E41)/(D40+D41)*100</f>
        <v>100.19349773959388</v>
      </c>
    </row>
    <row r="41" spans="1:13" ht="112.5" outlineLevel="1" x14ac:dyDescent="0.3">
      <c r="A41" s="79" t="s">
        <v>4</v>
      </c>
      <c r="B41" s="80" t="s">
        <v>125</v>
      </c>
      <c r="C41" s="51" t="s">
        <v>112</v>
      </c>
      <c r="D41" s="55">
        <v>40830274.210000001</v>
      </c>
      <c r="E41" s="55">
        <v>40571986.460000001</v>
      </c>
      <c r="F41" s="67">
        <f>E41-D41</f>
        <v>-258287.75</v>
      </c>
      <c r="G41" s="142">
        <f t="shared" ref="G41:G43" si="0">E41/D41*100-100</f>
        <v>-0.63258882042174491</v>
      </c>
      <c r="H41" s="144"/>
      <c r="I41" s="7">
        <f>I40/J40*100</f>
        <v>100.19349773959388</v>
      </c>
      <c r="K41" s="26">
        <f>E41/D41</f>
        <v>0.99367411179578258</v>
      </c>
    </row>
    <row r="42" spans="1:13" ht="93.75" outlineLevel="1" x14ac:dyDescent="0.3">
      <c r="A42" s="79" t="s">
        <v>5</v>
      </c>
      <c r="B42" s="80" t="s">
        <v>6</v>
      </c>
      <c r="C42" s="51" t="s">
        <v>7</v>
      </c>
      <c r="D42" s="51">
        <v>100</v>
      </c>
      <c r="E42" s="17">
        <v>98</v>
      </c>
      <c r="F42" s="96">
        <f>E42-D42</f>
        <v>-2</v>
      </c>
      <c r="G42" s="142">
        <f t="shared" si="0"/>
        <v>-2</v>
      </c>
      <c r="H42" s="145"/>
      <c r="K42" s="26">
        <f>E42/D42</f>
        <v>0.98</v>
      </c>
    </row>
    <row r="43" spans="1:13" ht="91.15" customHeight="1" outlineLevel="1" x14ac:dyDescent="0.3">
      <c r="A43" s="70" t="s">
        <v>8</v>
      </c>
      <c r="B43" s="71" t="s">
        <v>101</v>
      </c>
      <c r="C43" s="95" t="s">
        <v>7</v>
      </c>
      <c r="D43" s="95">
        <v>100</v>
      </c>
      <c r="E43" s="72">
        <v>100.2</v>
      </c>
      <c r="F43" s="73">
        <f>E43-D43</f>
        <v>0.20000000000000284</v>
      </c>
      <c r="G43" s="142">
        <f t="shared" si="0"/>
        <v>0.20000000000000284</v>
      </c>
      <c r="H43" s="145"/>
      <c r="K43" s="26">
        <f>E43/D43</f>
        <v>1.002</v>
      </c>
    </row>
    <row r="44" spans="1:13" ht="45.75" customHeight="1" thickBot="1" x14ac:dyDescent="0.35">
      <c r="A44" s="108" t="s">
        <v>152</v>
      </c>
      <c r="B44" s="109"/>
      <c r="C44" s="109"/>
      <c r="D44" s="109"/>
      <c r="E44" s="109"/>
      <c r="F44" s="109"/>
      <c r="G44" s="109"/>
      <c r="H44" s="110"/>
      <c r="K44" s="26">
        <f>SUM(K40:K43)/4</f>
        <v>0.99479170343279533</v>
      </c>
    </row>
    <row r="45" spans="1:13" ht="134.25" customHeight="1" x14ac:dyDescent="0.3">
      <c r="A45" s="28" t="s">
        <v>9</v>
      </c>
      <c r="B45" s="21" t="s">
        <v>10</v>
      </c>
      <c r="C45" s="19" t="s">
        <v>11</v>
      </c>
      <c r="D45" s="19">
        <v>1</v>
      </c>
      <c r="E45" s="19">
        <v>1</v>
      </c>
      <c r="F45" s="19">
        <v>0</v>
      </c>
      <c r="G45" s="19">
        <v>0</v>
      </c>
      <c r="H45" s="29"/>
      <c r="K45" s="26">
        <f>K44*1.06</f>
        <v>1.0544792056387631</v>
      </c>
    </row>
    <row r="46" spans="1:13" ht="190.15" customHeight="1" x14ac:dyDescent="0.3">
      <c r="A46" s="30" t="s">
        <v>12</v>
      </c>
      <c r="B46" s="22" t="s">
        <v>119</v>
      </c>
      <c r="C46" s="51" t="s">
        <v>11</v>
      </c>
      <c r="D46" s="51">
        <v>1</v>
      </c>
      <c r="E46" s="51">
        <v>1</v>
      </c>
      <c r="F46" s="51">
        <v>0</v>
      </c>
      <c r="G46" s="51">
        <v>0</v>
      </c>
      <c r="H46" s="1"/>
    </row>
    <row r="47" spans="1:13" ht="159" customHeight="1" x14ac:dyDescent="0.3">
      <c r="A47" s="30" t="s">
        <v>13</v>
      </c>
      <c r="B47" s="22" t="s">
        <v>147</v>
      </c>
      <c r="C47" s="51" t="s">
        <v>11</v>
      </c>
      <c r="D47" s="51" t="s">
        <v>120</v>
      </c>
      <c r="E47" s="63">
        <v>85</v>
      </c>
      <c r="F47" s="51">
        <v>0</v>
      </c>
      <c r="G47" s="27">
        <f>F47/110*100</f>
        <v>0</v>
      </c>
      <c r="H47" s="4"/>
    </row>
    <row r="48" spans="1:13" ht="189.6" customHeight="1" x14ac:dyDescent="0.3">
      <c r="A48" s="30" t="s">
        <v>14</v>
      </c>
      <c r="B48" s="22" t="s">
        <v>15</v>
      </c>
      <c r="C48" s="51" t="s">
        <v>11</v>
      </c>
      <c r="D48" s="51" t="s">
        <v>129</v>
      </c>
      <c r="E48" s="63">
        <v>80</v>
      </c>
      <c r="F48" s="69" t="s">
        <v>131</v>
      </c>
      <c r="G48" s="27">
        <f>F48/85*100</f>
        <v>0</v>
      </c>
      <c r="H48" s="3"/>
      <c r="I48" s="7">
        <f>71/74*100</f>
        <v>95.945945945945937</v>
      </c>
    </row>
    <row r="49" spans="1:9" ht="271.5" customHeight="1" x14ac:dyDescent="0.3">
      <c r="A49" s="30" t="s">
        <v>16</v>
      </c>
      <c r="B49" s="22" t="s">
        <v>121</v>
      </c>
      <c r="C49" s="51" t="s">
        <v>7</v>
      </c>
      <c r="D49" s="51">
        <v>100</v>
      </c>
      <c r="E49" s="51">
        <v>100</v>
      </c>
      <c r="F49" s="51">
        <f>E49-D49</f>
        <v>0</v>
      </c>
      <c r="G49" s="27">
        <f>F49/D49*100</f>
        <v>0</v>
      </c>
      <c r="H49" s="4"/>
    </row>
    <row r="50" spans="1:9" ht="65.25" customHeight="1" x14ac:dyDescent="0.3">
      <c r="A50" s="30" t="s">
        <v>17</v>
      </c>
      <c r="B50" s="22" t="s">
        <v>18</v>
      </c>
      <c r="C50" s="97" t="s">
        <v>19</v>
      </c>
      <c r="D50" s="2">
        <v>1540</v>
      </c>
      <c r="E50" s="17">
        <v>1540</v>
      </c>
      <c r="F50" s="51">
        <f>E50-D50</f>
        <v>0</v>
      </c>
      <c r="G50" s="27">
        <f>F50/D50*100</f>
        <v>0</v>
      </c>
      <c r="H50" s="4"/>
      <c r="I50" s="31"/>
    </row>
    <row r="51" spans="1:9" ht="117" customHeight="1" x14ac:dyDescent="0.3">
      <c r="A51" s="30" t="s">
        <v>20</v>
      </c>
      <c r="B51" s="22" t="s">
        <v>21</v>
      </c>
      <c r="C51" s="51" t="s">
        <v>11</v>
      </c>
      <c r="D51" s="51" t="s">
        <v>134</v>
      </c>
      <c r="E51" s="51" t="s">
        <v>145</v>
      </c>
      <c r="F51" s="51">
        <f>3-2</f>
        <v>1</v>
      </c>
      <c r="G51" s="27">
        <v>50</v>
      </c>
      <c r="H51" s="3" t="s">
        <v>146</v>
      </c>
    </row>
    <row r="52" spans="1:9" ht="110.25" customHeight="1" x14ac:dyDescent="0.3">
      <c r="A52" s="30" t="s">
        <v>22</v>
      </c>
      <c r="B52" s="22" t="s">
        <v>23</v>
      </c>
      <c r="C52" s="51" t="s">
        <v>7</v>
      </c>
      <c r="D52" s="51" t="s">
        <v>145</v>
      </c>
      <c r="E52" s="51">
        <v>12.25</v>
      </c>
      <c r="F52" s="51">
        <f>E52-3</f>
        <v>9.25</v>
      </c>
      <c r="G52" s="27">
        <v>308</v>
      </c>
      <c r="H52" s="3" t="s">
        <v>146</v>
      </c>
    </row>
    <row r="53" spans="1:9" ht="75" customHeight="1" x14ac:dyDescent="0.3">
      <c r="A53" s="30" t="s">
        <v>24</v>
      </c>
      <c r="B53" s="22" t="s">
        <v>157</v>
      </c>
      <c r="C53" s="51" t="s">
        <v>7</v>
      </c>
      <c r="D53" s="51" t="s">
        <v>137</v>
      </c>
      <c r="E53" s="51">
        <v>91.43</v>
      </c>
      <c r="F53" s="64">
        <f>E53-50</f>
        <v>41.430000000000007</v>
      </c>
      <c r="G53" s="2">
        <v>83</v>
      </c>
      <c r="H53" s="3" t="s">
        <v>146</v>
      </c>
    </row>
    <row r="54" spans="1:9" ht="295.89999999999998" customHeight="1" x14ac:dyDescent="0.3">
      <c r="A54" s="118" t="s">
        <v>25</v>
      </c>
      <c r="B54" s="116" t="s">
        <v>103</v>
      </c>
      <c r="C54" s="140" t="s">
        <v>26</v>
      </c>
      <c r="D54" s="132">
        <v>11600</v>
      </c>
      <c r="E54" s="134">
        <v>771</v>
      </c>
      <c r="F54" s="136">
        <f>E54-D54</f>
        <v>-10829</v>
      </c>
      <c r="G54" s="138">
        <f>F54/D54*100</f>
        <v>-93.353448275862078</v>
      </c>
      <c r="H54" s="126" t="s">
        <v>153</v>
      </c>
    </row>
    <row r="55" spans="1:9" ht="81.75" hidden="1" customHeight="1" x14ac:dyDescent="0.3">
      <c r="A55" s="119"/>
      <c r="B55" s="117"/>
      <c r="C55" s="141"/>
      <c r="D55" s="133"/>
      <c r="E55" s="135"/>
      <c r="F55" s="137"/>
      <c r="G55" s="139"/>
      <c r="H55" s="127"/>
    </row>
    <row r="56" spans="1:9" ht="90" customHeight="1" x14ac:dyDescent="0.3">
      <c r="A56" s="30" t="s">
        <v>27</v>
      </c>
      <c r="B56" s="32" t="s">
        <v>28</v>
      </c>
      <c r="C56" s="51" t="s">
        <v>11</v>
      </c>
      <c r="D56" s="51" t="s">
        <v>104</v>
      </c>
      <c r="E56" s="51">
        <v>4</v>
      </c>
      <c r="F56" s="51">
        <v>0</v>
      </c>
      <c r="G56" s="51">
        <v>0</v>
      </c>
      <c r="H56" s="1"/>
    </row>
    <row r="57" spans="1:9" ht="82.9" customHeight="1" x14ac:dyDescent="0.3">
      <c r="A57" s="30" t="s">
        <v>29</v>
      </c>
      <c r="B57" s="32" t="s">
        <v>30</v>
      </c>
      <c r="C57" s="51" t="s">
        <v>31</v>
      </c>
      <c r="D57" s="51">
        <v>51</v>
      </c>
      <c r="E57" s="51">
        <v>51</v>
      </c>
      <c r="F57" s="2">
        <f>E57-D57</f>
        <v>0</v>
      </c>
      <c r="G57" s="27">
        <f>F57/D57*100</f>
        <v>0</v>
      </c>
      <c r="H57" s="4"/>
    </row>
    <row r="58" spans="1:9" ht="102" customHeight="1" x14ac:dyDescent="0.3">
      <c r="A58" s="30" t="s">
        <v>32</v>
      </c>
      <c r="B58" s="32" t="s">
        <v>33</v>
      </c>
      <c r="C58" s="51" t="s">
        <v>95</v>
      </c>
      <c r="D58" s="55">
        <v>12929.9</v>
      </c>
      <c r="E58" s="55">
        <v>12929.9</v>
      </c>
      <c r="F58" s="2">
        <f>E58-D58</f>
        <v>0</v>
      </c>
      <c r="G58" s="27">
        <f>F58/D58*100</f>
        <v>0</v>
      </c>
      <c r="H58" s="4"/>
    </row>
    <row r="59" spans="1:9" ht="144.75" customHeight="1" x14ac:dyDescent="0.3">
      <c r="A59" s="30" t="s">
        <v>34</v>
      </c>
      <c r="B59" s="22" t="s">
        <v>35</v>
      </c>
      <c r="C59" s="51" t="s">
        <v>36</v>
      </c>
      <c r="D59" s="51">
        <v>3</v>
      </c>
      <c r="E59" s="51">
        <v>3</v>
      </c>
      <c r="F59" s="17">
        <f>E59-D59</f>
        <v>0</v>
      </c>
      <c r="G59" s="27">
        <f>F59/D59*100</f>
        <v>0</v>
      </c>
      <c r="H59" s="1"/>
    </row>
    <row r="60" spans="1:9" ht="139.15" customHeight="1" x14ac:dyDescent="0.3">
      <c r="A60" s="30" t="s">
        <v>37</v>
      </c>
      <c r="B60" s="22" t="s">
        <v>105</v>
      </c>
      <c r="C60" s="51" t="s">
        <v>36</v>
      </c>
      <c r="D60" s="51">
        <v>1</v>
      </c>
      <c r="E60" s="51">
        <v>1</v>
      </c>
      <c r="F60" s="17">
        <f>E60-D60</f>
        <v>0</v>
      </c>
      <c r="G60" s="27">
        <f>F60/D60*100</f>
        <v>0</v>
      </c>
      <c r="H60" s="1"/>
    </row>
    <row r="61" spans="1:9" ht="84" customHeight="1" x14ac:dyDescent="0.3">
      <c r="A61" s="30" t="s">
        <v>38</v>
      </c>
      <c r="B61" s="22" t="s">
        <v>40</v>
      </c>
      <c r="C61" s="51" t="s">
        <v>41</v>
      </c>
      <c r="D61" s="51">
        <v>4.9000000000000004</v>
      </c>
      <c r="E61" s="68">
        <v>4.9000000000000004</v>
      </c>
      <c r="F61" s="18">
        <f>E61-D61</f>
        <v>0</v>
      </c>
      <c r="G61" s="27">
        <f>F61/D61*100</f>
        <v>0</v>
      </c>
      <c r="H61" s="4"/>
      <c r="I61" s="7">
        <f>E61/D61*100</f>
        <v>100</v>
      </c>
    </row>
    <row r="62" spans="1:9" ht="51.6" customHeight="1" x14ac:dyDescent="0.3">
      <c r="A62" s="30" t="s">
        <v>39</v>
      </c>
      <c r="B62" s="23" t="s">
        <v>113</v>
      </c>
      <c r="C62" s="51" t="s">
        <v>11</v>
      </c>
      <c r="D62" s="51" t="s">
        <v>42</v>
      </c>
      <c r="E62" s="51" t="s">
        <v>42</v>
      </c>
      <c r="F62" s="24" t="s">
        <v>99</v>
      </c>
      <c r="G62" s="24" t="s">
        <v>99</v>
      </c>
      <c r="H62" s="1"/>
    </row>
    <row r="63" spans="1:9" ht="81.599999999999994" customHeight="1" x14ac:dyDescent="0.3">
      <c r="A63" s="30" t="s">
        <v>106</v>
      </c>
      <c r="B63" s="23" t="s">
        <v>114</v>
      </c>
      <c r="C63" s="51" t="s">
        <v>138</v>
      </c>
      <c r="D63" s="51" t="s">
        <v>42</v>
      </c>
      <c r="E63" s="51" t="s">
        <v>42</v>
      </c>
      <c r="F63" s="24" t="s">
        <v>99</v>
      </c>
      <c r="G63" s="24" t="s">
        <v>99</v>
      </c>
      <c r="H63" s="56"/>
    </row>
    <row r="64" spans="1:9" ht="101.25" customHeight="1" x14ac:dyDescent="0.3">
      <c r="A64" s="33" t="s">
        <v>158</v>
      </c>
      <c r="B64" s="99" t="s">
        <v>159</v>
      </c>
      <c r="C64" s="98" t="s">
        <v>143</v>
      </c>
      <c r="D64" s="51">
        <v>13</v>
      </c>
      <c r="E64" s="51">
        <v>13</v>
      </c>
      <c r="F64" s="24">
        <v>0</v>
      </c>
      <c r="G64" s="24">
        <v>0</v>
      </c>
      <c r="H64" s="56"/>
    </row>
    <row r="65" spans="1:12" ht="144" customHeight="1" x14ac:dyDescent="0.3">
      <c r="A65" s="33" t="s">
        <v>160</v>
      </c>
      <c r="B65" s="99" t="s">
        <v>161</v>
      </c>
      <c r="C65" s="98" t="s">
        <v>138</v>
      </c>
      <c r="D65" s="51" t="s">
        <v>42</v>
      </c>
      <c r="E65" s="51" t="s">
        <v>42</v>
      </c>
      <c r="F65" s="24" t="s">
        <v>99</v>
      </c>
      <c r="G65" s="24" t="s">
        <v>99</v>
      </c>
      <c r="H65" s="56"/>
    </row>
    <row r="66" spans="1:12" ht="109.9" customHeight="1" x14ac:dyDescent="0.3">
      <c r="A66" s="33" t="s">
        <v>126</v>
      </c>
      <c r="B66" s="34" t="s">
        <v>107</v>
      </c>
      <c r="C66" s="16" t="s">
        <v>11</v>
      </c>
      <c r="D66" s="51">
        <v>21</v>
      </c>
      <c r="E66" s="51">
        <v>21</v>
      </c>
      <c r="F66" s="51">
        <f>E66-D66</f>
        <v>0</v>
      </c>
      <c r="G66" s="27">
        <f>F66/D66*100</f>
        <v>0</v>
      </c>
      <c r="H66" s="4"/>
    </row>
    <row r="67" spans="1:12" ht="176.25" customHeight="1" x14ac:dyDescent="0.3">
      <c r="A67" s="65" t="s">
        <v>139</v>
      </c>
      <c r="B67" s="23" t="s">
        <v>128</v>
      </c>
      <c r="C67" s="51" t="s">
        <v>11</v>
      </c>
      <c r="D67" s="51" t="s">
        <v>42</v>
      </c>
      <c r="E67" s="51" t="s">
        <v>42</v>
      </c>
      <c r="F67" s="51" t="s">
        <v>99</v>
      </c>
      <c r="G67" s="27" t="s">
        <v>99</v>
      </c>
      <c r="H67" s="57"/>
    </row>
    <row r="68" spans="1:12" ht="110.45" customHeight="1" x14ac:dyDescent="0.3">
      <c r="A68" s="65" t="s">
        <v>140</v>
      </c>
      <c r="B68" s="23" t="s">
        <v>141</v>
      </c>
      <c r="C68" s="51" t="s">
        <v>138</v>
      </c>
      <c r="D68" s="51" t="s">
        <v>42</v>
      </c>
      <c r="E68" s="51" t="s">
        <v>42</v>
      </c>
      <c r="F68" s="51" t="s">
        <v>99</v>
      </c>
      <c r="G68" s="27" t="s">
        <v>99</v>
      </c>
      <c r="H68" s="57"/>
    </row>
    <row r="69" spans="1:12" ht="73.900000000000006" customHeight="1" x14ac:dyDescent="0.3">
      <c r="A69" s="65" t="s">
        <v>162</v>
      </c>
      <c r="B69" s="23" t="s">
        <v>142</v>
      </c>
      <c r="C69" s="51" t="s">
        <v>143</v>
      </c>
      <c r="D69" s="51">
        <v>55</v>
      </c>
      <c r="E69" s="51">
        <v>55</v>
      </c>
      <c r="F69" s="51" t="s">
        <v>99</v>
      </c>
      <c r="G69" s="27" t="s">
        <v>99</v>
      </c>
      <c r="H69" s="57"/>
    </row>
    <row r="70" spans="1:12" x14ac:dyDescent="0.3">
      <c r="A70" s="35"/>
      <c r="B70" s="52"/>
      <c r="C70" s="36"/>
      <c r="D70" s="36"/>
      <c r="E70" s="36"/>
      <c r="F70" s="37"/>
      <c r="G70" s="37"/>
      <c r="H70" s="36"/>
    </row>
    <row r="71" spans="1:12" x14ac:dyDescent="0.3">
      <c r="A71" s="38" t="s">
        <v>154</v>
      </c>
      <c r="B71" s="39"/>
      <c r="C71" s="39"/>
      <c r="D71" s="39"/>
      <c r="E71" s="39"/>
      <c r="G71" s="39"/>
      <c r="H71" s="39" t="s">
        <v>155</v>
      </c>
    </row>
    <row r="72" spans="1:12" x14ac:dyDescent="0.3">
      <c r="A72" s="38"/>
      <c r="B72" s="39"/>
      <c r="C72" s="39"/>
      <c r="D72" s="39"/>
      <c r="E72" s="39"/>
      <c r="G72" s="39"/>
      <c r="H72" s="39"/>
    </row>
    <row r="73" spans="1:12" s="42" customFormat="1" x14ac:dyDescent="0.3">
      <c r="A73" s="40"/>
      <c r="B73" s="41"/>
      <c r="C73" s="41"/>
      <c r="D73" s="41"/>
      <c r="E73" s="41"/>
      <c r="G73" s="41"/>
      <c r="H73" s="41"/>
    </row>
    <row r="74" spans="1:12" s="42" customFormat="1" x14ac:dyDescent="0.3">
      <c r="A74" s="40"/>
      <c r="B74" s="41"/>
      <c r="C74" s="41"/>
      <c r="D74" s="41"/>
      <c r="E74" s="41"/>
      <c r="G74" s="41"/>
      <c r="H74" s="41"/>
    </row>
    <row r="75" spans="1:12" s="42" customFormat="1" x14ac:dyDescent="0.3">
      <c r="A75" s="40"/>
      <c r="B75" s="41"/>
      <c r="C75" s="41"/>
      <c r="D75" s="41"/>
      <c r="E75" s="41"/>
      <c r="G75" s="41"/>
      <c r="H75" s="41"/>
    </row>
    <row r="76" spans="1:12" outlineLevel="1" x14ac:dyDescent="0.3">
      <c r="A76" s="43"/>
      <c r="B76" s="52"/>
      <c r="C76" s="36"/>
      <c r="D76" s="36"/>
      <c r="E76" s="36"/>
      <c r="F76" s="36"/>
      <c r="G76" s="36"/>
      <c r="H76" s="44"/>
      <c r="I76" s="44"/>
      <c r="J76" s="44"/>
      <c r="K76" s="36"/>
      <c r="L76" s="36"/>
    </row>
    <row r="77" spans="1:12" outlineLevel="1" x14ac:dyDescent="0.3">
      <c r="A77" s="45"/>
      <c r="B77" s="52"/>
      <c r="C77" s="36"/>
      <c r="D77" s="36"/>
      <c r="E77" s="36"/>
      <c r="F77" s="36"/>
      <c r="G77" s="36"/>
      <c r="H77" s="44"/>
      <c r="I77" s="44"/>
      <c r="J77" s="44"/>
      <c r="K77" s="36"/>
      <c r="L77" s="36"/>
    </row>
    <row r="78" spans="1:12" outlineLevel="1" x14ac:dyDescent="0.3">
      <c r="A78" s="45"/>
      <c r="B78" s="52"/>
      <c r="C78" s="36"/>
      <c r="D78" s="36"/>
      <c r="E78" s="36"/>
      <c r="F78" s="36"/>
      <c r="G78" s="36"/>
      <c r="H78" s="44"/>
      <c r="I78" s="44"/>
      <c r="J78" s="44"/>
      <c r="K78" s="36"/>
      <c r="L78" s="36"/>
    </row>
    <row r="79" spans="1:12" outlineLevel="1" x14ac:dyDescent="0.3">
      <c r="A79" s="45"/>
      <c r="B79" s="52"/>
      <c r="C79" s="36"/>
      <c r="D79" s="36"/>
      <c r="E79" s="36"/>
      <c r="F79" s="36"/>
      <c r="G79" s="36"/>
      <c r="H79" s="44"/>
      <c r="I79" s="44"/>
      <c r="J79" s="44"/>
      <c r="K79" s="36"/>
      <c r="L79" s="36"/>
    </row>
    <row r="80" spans="1:12" outlineLevel="1" x14ac:dyDescent="0.3">
      <c r="A80" s="45"/>
      <c r="B80" s="52"/>
      <c r="C80" s="36"/>
      <c r="D80" s="36"/>
      <c r="E80" s="36"/>
      <c r="F80" s="36"/>
      <c r="G80" s="36"/>
      <c r="H80" s="44"/>
      <c r="I80" s="44"/>
      <c r="J80" s="44"/>
      <c r="K80" s="36"/>
      <c r="L80" s="36"/>
    </row>
    <row r="83" spans="1:12" s="39" customFormat="1" outlineLevel="1" x14ac:dyDescent="0.3">
      <c r="A83" s="111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</row>
    <row r="84" spans="1:12" x14ac:dyDescent="0.3">
      <c r="A84" s="131"/>
      <c r="B84" s="131"/>
      <c r="C84" s="131"/>
      <c r="D84" s="131"/>
      <c r="E84" s="131"/>
      <c r="F84" s="131"/>
      <c r="G84" s="131"/>
      <c r="H84" s="131"/>
      <c r="I84" s="131"/>
    </row>
    <row r="85" spans="1:12" x14ac:dyDescent="0.3">
      <c r="A85" s="122"/>
      <c r="B85" s="122"/>
      <c r="C85" s="122"/>
      <c r="D85" s="122"/>
      <c r="E85" s="122"/>
      <c r="F85" s="122"/>
      <c r="G85" s="122"/>
      <c r="H85" s="122"/>
      <c r="I85" s="122"/>
    </row>
    <row r="86" spans="1:12" x14ac:dyDescent="0.3">
      <c r="A86" s="122"/>
      <c r="B86" s="122"/>
      <c r="C86" s="122"/>
      <c r="D86" s="122"/>
      <c r="E86" s="122"/>
      <c r="F86" s="122"/>
      <c r="G86" s="122"/>
      <c r="H86" s="122"/>
      <c r="I86" s="122"/>
    </row>
    <row r="87" spans="1:12" x14ac:dyDescent="0.3">
      <c r="A87" s="122"/>
      <c r="B87" s="122"/>
      <c r="C87" s="122"/>
      <c r="D87" s="122"/>
      <c r="E87" s="122"/>
      <c r="F87" s="122"/>
      <c r="G87" s="122"/>
      <c r="H87" s="122"/>
      <c r="I87" s="122"/>
    </row>
    <row r="88" spans="1:12" x14ac:dyDescent="0.3">
      <c r="A88" s="122"/>
      <c r="B88" s="122"/>
      <c r="C88" s="122"/>
      <c r="D88" s="122"/>
      <c r="E88" s="122"/>
      <c r="F88" s="122"/>
      <c r="G88" s="122"/>
      <c r="H88" s="122"/>
      <c r="I88" s="122"/>
    </row>
    <row r="89" spans="1:12" x14ac:dyDescent="0.3">
      <c r="A89" s="122"/>
      <c r="B89" s="122"/>
      <c r="C89" s="122"/>
      <c r="D89" s="122"/>
      <c r="E89" s="122"/>
      <c r="F89" s="122"/>
      <c r="G89" s="122"/>
      <c r="H89" s="122"/>
      <c r="I89" s="122"/>
    </row>
    <row r="91" spans="1:12" outlineLevel="1" x14ac:dyDescent="0.3">
      <c r="A91" s="43"/>
      <c r="B91" s="52"/>
      <c r="C91" s="36"/>
      <c r="D91" s="36"/>
      <c r="E91" s="36"/>
      <c r="F91" s="36"/>
      <c r="G91" s="36"/>
      <c r="H91" s="44"/>
      <c r="I91" s="44"/>
      <c r="J91" s="44"/>
      <c r="K91" s="36"/>
      <c r="L91" s="36"/>
    </row>
    <row r="92" spans="1:12" outlineLevel="1" x14ac:dyDescent="0.3">
      <c r="A92" s="120"/>
      <c r="B92" s="120"/>
      <c r="C92" s="120"/>
      <c r="D92" s="120"/>
      <c r="E92" s="120"/>
      <c r="F92" s="46"/>
      <c r="G92" s="46"/>
      <c r="H92" s="46"/>
      <c r="I92" s="44"/>
      <c r="J92" s="44"/>
      <c r="K92" s="36"/>
      <c r="L92" s="36"/>
    </row>
    <row r="93" spans="1:12" outlineLevel="1" x14ac:dyDescent="0.3">
      <c r="A93" s="45"/>
      <c r="B93" s="47"/>
      <c r="C93" s="36"/>
      <c r="D93" s="36"/>
      <c r="E93" s="36"/>
      <c r="F93" s="112"/>
      <c r="G93" s="112"/>
      <c r="H93" s="5"/>
      <c r="I93" s="5"/>
      <c r="J93" s="5"/>
      <c r="K93" s="5"/>
      <c r="L93" s="5"/>
    </row>
    <row r="94" spans="1:12" outlineLevel="1" x14ac:dyDescent="0.3">
      <c r="A94" s="45"/>
      <c r="B94" s="47"/>
      <c r="C94" s="36"/>
      <c r="D94" s="48"/>
      <c r="E94" s="36"/>
      <c r="F94" s="53"/>
      <c r="G94" s="53"/>
      <c r="H94" s="5"/>
      <c r="I94" s="5"/>
      <c r="J94" s="5"/>
      <c r="K94" s="5"/>
      <c r="L94" s="5"/>
    </row>
    <row r="95" spans="1:12" outlineLevel="1" x14ac:dyDescent="0.3">
      <c r="A95" s="45"/>
      <c r="B95" s="47"/>
      <c r="C95" s="36"/>
      <c r="D95" s="48"/>
      <c r="E95" s="36"/>
      <c r="F95" s="53"/>
      <c r="G95" s="53"/>
      <c r="H95" s="5"/>
      <c r="I95" s="5"/>
      <c r="J95" s="5"/>
      <c r="K95" s="5"/>
      <c r="L95" s="5"/>
    </row>
    <row r="96" spans="1:12" outlineLevel="1" x14ac:dyDescent="0.3">
      <c r="A96" s="45"/>
      <c r="B96" s="47"/>
      <c r="C96" s="36"/>
      <c r="D96" s="36"/>
      <c r="E96" s="36"/>
      <c r="F96" s="53"/>
      <c r="G96" s="53"/>
      <c r="H96" s="5"/>
      <c r="I96" s="5"/>
      <c r="J96" s="5"/>
      <c r="K96" s="5"/>
      <c r="L96" s="5"/>
    </row>
    <row r="97" spans="1:12" outlineLevel="1" x14ac:dyDescent="0.3">
      <c r="A97" s="45"/>
      <c r="B97" s="52"/>
      <c r="C97" s="36"/>
      <c r="D97" s="48"/>
      <c r="E97" s="36"/>
      <c r="F97" s="48"/>
      <c r="G97" s="5"/>
      <c r="H97" s="5"/>
      <c r="I97" s="5"/>
      <c r="J97" s="5"/>
      <c r="K97" s="5"/>
      <c r="L97" s="5"/>
    </row>
    <row r="98" spans="1:12" outlineLevel="1" x14ac:dyDescent="0.3">
      <c r="A98" s="45"/>
      <c r="B98" s="52"/>
      <c r="C98" s="36"/>
      <c r="D98" s="48"/>
      <c r="E98" s="36"/>
      <c r="F98" s="48"/>
      <c r="G98" s="5"/>
      <c r="H98" s="5"/>
      <c r="I98" s="5"/>
      <c r="J98" s="5"/>
      <c r="K98" s="5"/>
      <c r="L98" s="5"/>
    </row>
    <row r="99" spans="1:12" ht="18.75" customHeight="1" x14ac:dyDescent="0.3">
      <c r="A99" s="100"/>
      <c r="B99" s="100"/>
      <c r="C99" s="100"/>
      <c r="F99" s="48"/>
      <c r="G99" s="5"/>
      <c r="H99" s="5"/>
      <c r="I99" s="5"/>
      <c r="J99" s="5"/>
      <c r="K99" s="5"/>
      <c r="L99" s="5"/>
    </row>
    <row r="100" spans="1:12" x14ac:dyDescent="0.3">
      <c r="D100" s="48"/>
      <c r="F100" s="49"/>
      <c r="G100" s="5"/>
      <c r="H100" s="5"/>
      <c r="I100" s="5"/>
      <c r="J100" s="5"/>
      <c r="K100" s="5"/>
      <c r="L100" s="5"/>
    </row>
    <row r="101" spans="1:12" x14ac:dyDescent="0.3">
      <c r="D101" s="48"/>
      <c r="F101" s="49"/>
      <c r="G101" s="5"/>
      <c r="H101" s="5"/>
      <c r="I101" s="5"/>
      <c r="J101" s="5"/>
      <c r="K101" s="5"/>
      <c r="L101" s="49"/>
    </row>
    <row r="102" spans="1:12" x14ac:dyDescent="0.3">
      <c r="D102" s="48"/>
      <c r="F102" s="49"/>
      <c r="G102" s="48"/>
      <c r="H102" s="48"/>
      <c r="I102" s="5"/>
      <c r="J102" s="5"/>
      <c r="K102" s="5"/>
      <c r="L102" s="5"/>
    </row>
    <row r="103" spans="1:12" x14ac:dyDescent="0.3">
      <c r="D103" s="48"/>
      <c r="F103" s="49"/>
      <c r="G103" s="5"/>
      <c r="H103" s="5"/>
      <c r="I103" s="5"/>
      <c r="J103" s="5"/>
      <c r="K103" s="5"/>
      <c r="L103" s="5"/>
    </row>
    <row r="104" spans="1:12" x14ac:dyDescent="0.3">
      <c r="D104" s="48"/>
      <c r="F104" s="49"/>
      <c r="G104" s="5"/>
      <c r="H104" s="5"/>
      <c r="I104" s="5"/>
      <c r="J104" s="5"/>
      <c r="K104" s="5"/>
      <c r="L104" s="5"/>
    </row>
    <row r="105" spans="1:12" x14ac:dyDescent="0.3">
      <c r="D105" s="48"/>
      <c r="F105" s="49"/>
      <c r="G105" s="48"/>
      <c r="H105" s="48"/>
      <c r="I105" s="5"/>
      <c r="J105" s="5"/>
      <c r="K105" s="5"/>
      <c r="L105" s="5"/>
    </row>
    <row r="106" spans="1:12" x14ac:dyDescent="0.3">
      <c r="F106" s="49"/>
      <c r="G106" s="5"/>
      <c r="H106" s="5"/>
      <c r="I106" s="5"/>
      <c r="J106" s="5"/>
      <c r="K106" s="5"/>
      <c r="L106" s="5"/>
    </row>
    <row r="107" spans="1:12" x14ac:dyDescent="0.3">
      <c r="F107" s="49"/>
      <c r="G107" s="5"/>
      <c r="H107" s="5"/>
      <c r="I107" s="5"/>
      <c r="J107" s="5"/>
      <c r="K107" s="5"/>
      <c r="L107" s="5"/>
    </row>
    <row r="108" spans="1:12" x14ac:dyDescent="0.3">
      <c r="F108" s="49"/>
      <c r="G108" s="5"/>
      <c r="H108" s="5"/>
      <c r="I108" s="5"/>
      <c r="J108" s="5"/>
      <c r="K108" s="5"/>
      <c r="L108" s="5"/>
    </row>
    <row r="109" spans="1:12" x14ac:dyDescent="0.3">
      <c r="F109" s="50"/>
      <c r="G109" s="5"/>
      <c r="H109" s="5"/>
      <c r="I109" s="5"/>
      <c r="J109" s="5"/>
      <c r="K109" s="5"/>
      <c r="L109" s="5"/>
    </row>
  </sheetData>
  <mergeCells count="33">
    <mergeCell ref="A87:I87"/>
    <mergeCell ref="A88:I88"/>
    <mergeCell ref="A89:I89"/>
    <mergeCell ref="A16:H16"/>
    <mergeCell ref="A84:I84"/>
    <mergeCell ref="A85:I85"/>
    <mergeCell ref="D54:D55"/>
    <mergeCell ref="E54:E55"/>
    <mergeCell ref="F54:F55"/>
    <mergeCell ref="G54:G55"/>
    <mergeCell ref="C54:C55"/>
    <mergeCell ref="A5:H5"/>
    <mergeCell ref="A86:I86"/>
    <mergeCell ref="A4:H4"/>
    <mergeCell ref="A6:H6"/>
    <mergeCell ref="H8:H9"/>
    <mergeCell ref="H54:H55"/>
    <mergeCell ref="A99:C99"/>
    <mergeCell ref="D8:D9"/>
    <mergeCell ref="A39:H39"/>
    <mergeCell ref="E8:E9"/>
    <mergeCell ref="A8:A9"/>
    <mergeCell ref="B8:B9"/>
    <mergeCell ref="C8:C9"/>
    <mergeCell ref="A44:H44"/>
    <mergeCell ref="A83:L83"/>
    <mergeCell ref="F93:G93"/>
    <mergeCell ref="A28:H28"/>
    <mergeCell ref="A11:H11"/>
    <mergeCell ref="F8:G8"/>
    <mergeCell ref="B54:B55"/>
    <mergeCell ref="A54:A55"/>
    <mergeCell ref="A92:E92"/>
  </mergeCells>
  <pageMargins left="0.70866141732283472" right="0.70866141732283472" top="0.74803149606299213" bottom="0.74803149606299213" header="0.31496062992125984" footer="0.31496062992125984"/>
  <pageSetup paperSize="9" scale="39" fitToHeight="7" orientation="portrait" r:id="rId1"/>
  <rowBreaks count="1" manualBreakCount="1">
    <brk id="5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по цел. показ.</vt:lpstr>
      <vt:lpstr>'отчет по цел. показ.'!Заголовки_для_печати</vt:lpstr>
      <vt:lpstr>'отчет по цел. показ.'!Область_печати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Кудрявцева Татьяна Николаевна</cp:lastModifiedBy>
  <cp:lastPrinted>2024-03-26T09:51:28Z</cp:lastPrinted>
  <dcterms:created xsi:type="dcterms:W3CDTF">2016-01-29T05:58:31Z</dcterms:created>
  <dcterms:modified xsi:type="dcterms:W3CDTF">2024-03-26T09:54:53Z</dcterms:modified>
</cp:coreProperties>
</file>