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ЖКХ — 2023\Пост.№ -па от 15.03.2024_ЖКХ\"/>
    </mc:Choice>
  </mc:AlternateContent>
  <bookViews>
    <workbookView xWindow="0" yWindow="0" windowWidth="23040" windowHeight="9390"/>
  </bookViews>
  <sheets>
    <sheet name="ресур. обесп." sheetId="1" r:id="rId1"/>
  </sheets>
  <definedNames>
    <definedName name="_xlnm.Print_Titles" localSheetId="0">'ресур. обесп.'!$7:$8</definedName>
    <definedName name="_xlnm.Print_Area" localSheetId="0">'ресур. обесп.'!$A$1:$K$120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G69" i="1" l="1"/>
  <c r="F45" i="1" l="1"/>
  <c r="F43" i="1" s="1"/>
  <c r="F12" i="1"/>
  <c r="F15" i="1"/>
  <c r="F14" i="1" s="1"/>
  <c r="F103" i="1"/>
  <c r="F99" i="1"/>
  <c r="F95" i="1"/>
  <c r="F92" i="1"/>
  <c r="F89" i="1"/>
  <c r="F86" i="1"/>
  <c r="F85" i="1"/>
  <c r="F84" i="1"/>
  <c r="F80" i="1"/>
  <c r="F79" i="1" s="1"/>
  <c r="F74" i="1"/>
  <c r="F70" i="1"/>
  <c r="F68" i="1"/>
  <c r="F67" i="1" s="1"/>
  <c r="F69" i="1"/>
  <c r="F65" i="1" s="1"/>
  <c r="F66" i="1"/>
  <c r="F13" i="1" s="1"/>
  <c r="F64" i="1"/>
  <c r="F63" i="1"/>
  <c r="F55" i="1"/>
  <c r="F54" i="1" s="1"/>
  <c r="E55" i="1"/>
  <c r="F37" i="1"/>
  <c r="F36" i="1"/>
  <c r="F24" i="1" s="1"/>
  <c r="F35" i="1"/>
  <c r="F34" i="1" s="1"/>
  <c r="F29" i="1"/>
  <c r="F23" i="1" s="1"/>
  <c r="F26" i="1"/>
  <c r="G105" i="1"/>
  <c r="F22" i="1" l="1"/>
  <c r="F52" i="1"/>
  <c r="F51" i="1" s="1"/>
  <c r="F42" i="1"/>
  <c r="F44" i="1"/>
  <c r="F83" i="1"/>
  <c r="F62" i="1"/>
  <c r="E52" i="1"/>
  <c r="E68" i="1"/>
  <c r="E69" i="1"/>
  <c r="E65" i="1" s="1"/>
  <c r="E12" i="1" s="1"/>
  <c r="G12" i="1" s="1"/>
  <c r="E84" i="1"/>
  <c r="E85" i="1"/>
  <c r="E66" i="1" s="1"/>
  <c r="G66" i="1" s="1"/>
  <c r="E80" i="1"/>
  <c r="E64" i="1"/>
  <c r="E103" i="1"/>
  <c r="G101" i="1"/>
  <c r="E63" i="1" l="1"/>
  <c r="G63" i="1" s="1"/>
  <c r="G65" i="1"/>
  <c r="E62" i="1"/>
  <c r="E67" i="1"/>
  <c r="E99" i="1"/>
  <c r="E95" i="1"/>
  <c r="G97" i="1"/>
  <c r="G91" i="1"/>
  <c r="G90" i="1"/>
  <c r="E89" i="1"/>
  <c r="G94" i="1"/>
  <c r="G93" i="1"/>
  <c r="E92" i="1"/>
  <c r="G72" i="1"/>
  <c r="G92" i="1" l="1"/>
  <c r="G89" i="1"/>
  <c r="F49" i="1"/>
  <c r="E49" i="1"/>
  <c r="E29" i="1"/>
  <c r="G30" i="1"/>
  <c r="G31" i="1"/>
  <c r="E45" i="1" l="1"/>
  <c r="E43" i="1" s="1"/>
  <c r="E42" i="1" s="1"/>
  <c r="G48" i="1"/>
  <c r="D48" i="1"/>
  <c r="F19" i="1" l="1"/>
  <c r="E19" i="1"/>
  <c r="E18" i="1" s="1"/>
  <c r="F108" i="1"/>
  <c r="E108" i="1"/>
  <c r="F109" i="1"/>
  <c r="F11" i="1" s="1"/>
  <c r="E109" i="1"/>
  <c r="E35" i="1"/>
  <c r="E23" i="1" s="1"/>
  <c r="E36" i="1"/>
  <c r="E24" i="1" s="1"/>
  <c r="E11" i="1" s="1"/>
  <c r="E15" i="1"/>
  <c r="E14" i="1" s="1"/>
  <c r="F18" i="1" l="1"/>
  <c r="F10" i="1"/>
  <c r="F9" i="1" s="1"/>
  <c r="E44" i="1"/>
  <c r="E107" i="1"/>
  <c r="E34" i="1"/>
  <c r="E22" i="1"/>
  <c r="G106" i="1"/>
  <c r="G104" i="1"/>
  <c r="G87" i="1"/>
  <c r="G88" i="1"/>
  <c r="E13" i="1" l="1"/>
  <c r="G13" i="1" s="1"/>
  <c r="G38" i="1"/>
  <c r="G103" i="1"/>
  <c r="G39" i="1"/>
  <c r="G115" i="1"/>
  <c r="F113" i="1"/>
  <c r="E113" i="1"/>
  <c r="G36" i="1" l="1"/>
  <c r="G113" i="1"/>
  <c r="E79" i="1" l="1"/>
  <c r="G81" i="1"/>
  <c r="E10" i="1" l="1"/>
  <c r="E9" i="1" s="1"/>
  <c r="G59" i="1"/>
  <c r="G57" i="1"/>
  <c r="G55" i="1"/>
  <c r="E54" i="1"/>
  <c r="G54" i="1" l="1"/>
  <c r="G40" i="1" l="1"/>
  <c r="G25" i="1" l="1"/>
  <c r="G52" i="1" l="1"/>
  <c r="G11" i="1" l="1"/>
  <c r="G14" i="1"/>
  <c r="F110" i="1"/>
  <c r="E110" i="1"/>
  <c r="F107" i="1"/>
  <c r="E86" i="1"/>
  <c r="G102" i="1"/>
  <c r="G108" i="1"/>
  <c r="G109" i="1"/>
  <c r="G111" i="1"/>
  <c r="G112" i="1"/>
  <c r="G96" i="1"/>
  <c r="G98" i="1"/>
  <c r="G100" i="1"/>
  <c r="G50" i="1"/>
  <c r="G41" i="1"/>
  <c r="G86" i="1" l="1"/>
  <c r="G107" i="1"/>
  <c r="G85" i="1"/>
  <c r="E51" i="1"/>
  <c r="G110" i="1"/>
  <c r="G99" i="1"/>
  <c r="G95" i="1"/>
  <c r="E83" i="1"/>
  <c r="G84" i="1"/>
  <c r="G49" i="1"/>
  <c r="G17" i="1"/>
  <c r="G83" i="1" l="1"/>
  <c r="G82" i="1" l="1"/>
  <c r="G80" i="1"/>
  <c r="G19" i="1" l="1"/>
  <c r="G79" i="1"/>
  <c r="G76" i="1"/>
  <c r="G75" i="1"/>
  <c r="G43" i="1" l="1"/>
  <c r="G18" i="1"/>
  <c r="G47" i="1" l="1"/>
  <c r="G20" i="1" l="1"/>
  <c r="G16" i="1"/>
  <c r="G78" i="1" l="1"/>
  <c r="G77" i="1"/>
  <c r="G73" i="1"/>
  <c r="G71" i="1"/>
  <c r="E74" i="1" l="1"/>
  <c r="E70" i="1"/>
  <c r="G58" i="1"/>
  <c r="G74" i="1" l="1"/>
  <c r="G68" i="1"/>
  <c r="G70" i="1"/>
  <c r="G67" i="1" l="1"/>
  <c r="G46" i="1"/>
  <c r="G62" i="1" l="1"/>
  <c r="G51" i="1"/>
  <c r="E37" i="1" l="1"/>
  <c r="G33" i="1"/>
  <c r="G35" i="1" l="1"/>
  <c r="G37" i="1"/>
  <c r="G32" i="1"/>
  <c r="G29" i="1"/>
  <c r="G34" i="1" l="1"/>
  <c r="G28" i="1"/>
  <c r="E26" i="1"/>
  <c r="G15" i="1" l="1"/>
  <c r="G44" i="1" l="1"/>
  <c r="G45" i="1"/>
  <c r="G42" i="1" l="1"/>
  <c r="D47" i="1"/>
  <c r="D46" i="1"/>
  <c r="G26" i="1" l="1"/>
  <c r="G23" i="1"/>
  <c r="G27" i="1"/>
  <c r="D75" i="1" l="1"/>
  <c r="G22" i="1" l="1"/>
  <c r="G24" i="1" l="1"/>
  <c r="G9" i="1" l="1"/>
  <c r="G10" i="1"/>
  <c r="D23" i="1" l="1"/>
  <c r="D25" i="1"/>
  <c r="D27" i="1"/>
  <c r="D45" i="1"/>
  <c r="D43" i="1"/>
  <c r="D10" i="1"/>
</calcChain>
</file>

<file path=xl/sharedStrings.xml><?xml version="1.0" encoding="utf-8"?>
<sst xmlns="http://schemas.openxmlformats.org/spreadsheetml/2006/main" count="411" uniqueCount="174">
  <si>
    <t>№ п/п</t>
  </si>
  <si>
    <t>Источник финансирования</t>
  </si>
  <si>
    <t>Наименование показателя объема мероприятия, единица измерения</t>
  </si>
  <si>
    <t>Обоснование причин отклонения (при наличии)</t>
  </si>
  <si>
    <t>*</t>
  </si>
  <si>
    <t>2.</t>
  </si>
  <si>
    <t>Всего</t>
  </si>
  <si>
    <t>областной бюджет</t>
  </si>
  <si>
    <t>благотворительные пожертвования</t>
  </si>
  <si>
    <t>1.</t>
  </si>
  <si>
    <t>2.1.</t>
  </si>
  <si>
    <t>3.</t>
  </si>
  <si>
    <t>3.1.</t>
  </si>
  <si>
    <t>3.2.</t>
  </si>
  <si>
    <t>4.2.</t>
  </si>
  <si>
    <t>3.5.</t>
  </si>
  <si>
    <t>4.</t>
  </si>
  <si>
    <t>4.1.</t>
  </si>
  <si>
    <t>Основное мероприятие 3.2.                                          Ремонт дорог к садоводствам.</t>
  </si>
  <si>
    <t>Основное мероприятие 4.1.                                   Содержание наружного освещения города Усолье – Сибирское.</t>
  </si>
  <si>
    <t>6.1.</t>
  </si>
  <si>
    <t>Протяженность содержания дорог местного значения (км)</t>
  </si>
  <si>
    <t xml:space="preserve">местный бюджет </t>
  </si>
  <si>
    <t>5.</t>
  </si>
  <si>
    <t>5.1.</t>
  </si>
  <si>
    <t>5.2.</t>
  </si>
  <si>
    <t>1.1.</t>
  </si>
  <si>
    <t>1.2.</t>
  </si>
  <si>
    <t>всего</t>
  </si>
  <si>
    <t>3.6.</t>
  </si>
  <si>
    <t>4.1.1</t>
  </si>
  <si>
    <t>4.1.2.</t>
  </si>
  <si>
    <t>4.1.3.</t>
  </si>
  <si>
    <t>Приложение 2</t>
  </si>
  <si>
    <t>к  Отчету о реализации Программы</t>
  </si>
  <si>
    <t xml:space="preserve"> Отчет об исполнении мероприятий муниципальной программы города Усолье-Сибирское                                 </t>
  </si>
  <si>
    <t>3.7.</t>
  </si>
  <si>
    <t>Отдел по управлению жилищным фондом комитета по городскому хозяйству  администрации города Усолье-Сибирское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</si>
  <si>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годы.</t>
  </si>
  <si>
    <t>Основное мероприятие 2.1. Капитальный и текущий ремонт помещений муниципального жилищного фонда.</t>
  </si>
  <si>
    <t>Отдел по жизнеобеспечению города комитета по городскому хозяйству  администрации города Усолье-Сибирское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</si>
  <si>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</si>
  <si>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 (ед.)</t>
  </si>
  <si>
    <t>Основное мероприятие 3.9. "Мероприятия в рамках реализации регионального проекта "Дорожная сеть"</t>
  </si>
  <si>
    <t>6</t>
  </si>
  <si>
    <t>6.2.</t>
  </si>
  <si>
    <t>6.3.</t>
  </si>
  <si>
    <t>6.4.</t>
  </si>
  <si>
    <t>6.5.</t>
  </si>
  <si>
    <t>6.7.</t>
  </si>
  <si>
    <t>6.9.</t>
  </si>
  <si>
    <t>6.2.1. Техническое обслуживание газового оборудования и поставка газа.</t>
  </si>
  <si>
    <t>Основное мероприятие 6.2.  Содержание городского мемориала памяти и памятников в городе Усолье-Сибирское.</t>
  </si>
  <si>
    <t xml:space="preserve">Основное мероприятие 5.3. Проведение технических мероприятий  в бюджетной сфере города Усолье-Сибирское по реконструкции и капитальному ремонту  ограждающих конструкций, оконных и дверных  проемов, систем теплоснабжения, энергоснабжения,  водоснабжения и водоотведения. 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</si>
  <si>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</si>
  <si>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Экономия потребления муниципальными бюджетными учреждениями  электроэнергии в натуральном выражении (тыс. кВт)</t>
  </si>
  <si>
    <t>Экономия потребления муниципальными бюджетными учреждениями тепловой энергии в натуральном выражении (Гкал)</t>
  </si>
  <si>
    <t>Экономия потребления муниципальными бюджетными учреждениями питьевой воды в натуральном выражении (м³)</t>
  </si>
  <si>
    <t>Значение целевого показателя по данному мероприятию относится к основному мероприятию 4.1. "Содержание наружного освещения города Усолье – Сибирское".</t>
  </si>
  <si>
    <t>Процент исполнения (гр 6/гр 5*100) %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</si>
  <si>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</si>
  <si>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</t>
  </si>
  <si>
    <t xml:space="preserve">Основное мероприятие 3.1. Содержание и ремонт дорог местного значения </t>
  </si>
  <si>
    <t xml:space="preserve">Мэр города Усолье-Сибирское                                                                 </t>
  </si>
  <si>
    <t>М.В. Торопкин</t>
  </si>
  <si>
    <t>Основное мероприятие 6.4. Обустройство пешеходных дорожек</t>
  </si>
  <si>
    <t>Отдел по благоустройству и экологии комитета по городскому хозяйству  администрации города Усолье-Сибирское</t>
  </si>
  <si>
    <t>целевые средства</t>
  </si>
  <si>
    <t>Основное мероприятие 3.5.                                           Проведение экспертизы (государственной/негосударственной)</t>
  </si>
  <si>
    <t>Основное мероприятие 3.6. Проектирование ремонта, капитального ремонта, реконструкции  автомобильных дорог</t>
  </si>
  <si>
    <t>Количество проведенных экспертиз (государственных/негосударственных) (ед.)</t>
  </si>
  <si>
    <t>Количество разработанных проектов, ремонта,  капитального ремонта, реконструкции автомобильных дорог (ед.)</t>
  </si>
  <si>
    <t xml:space="preserve">Основное мероприятие  6.6.                                 Проведение экспертизы (государственной/негосударственной) </t>
  </si>
  <si>
    <t xml:space="preserve"> Площадь обустроенных пешеходных дорожек (м2)</t>
  </si>
  <si>
    <t>Протяженность содержания линий наружного освещения территории города (км)</t>
  </si>
  <si>
    <t>3.9.1 "Ремонт автомобильных дорог в рамках реализации национального проекта "Безопасные качественные дороги"</t>
  </si>
  <si>
    <t>4.1.2. Обслуживание наружного освещения города Усолье-Сибирское</t>
  </si>
  <si>
    <t>4.1.1. Расчет за потребленную электроэнергию</t>
  </si>
  <si>
    <t>Основное мероприятие 4.4. Организация уличного освещения</t>
  </si>
  <si>
    <t>5.1.1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</si>
  <si>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</si>
  <si>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6.1.1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</si>
  <si>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</si>
  <si>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Основное мероприятие 6.18. Содержание общественных территорий (парки, скверы и т.д.)</t>
  </si>
  <si>
    <t>6.18.1. Содержание общественных территорий (зимнее/летнее)</t>
  </si>
  <si>
    <t>6.7.1.</t>
  </si>
  <si>
    <t>6.18.2. Установка и техническое обслуживание систем видеонаблюдения</t>
  </si>
  <si>
    <t>6.7.2.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</si>
  <si>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</si>
  <si>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муници-пального образования «город Усолье-Сибирское» (ед.)</t>
  </si>
  <si>
    <t>Количество заключенных муниципальных контрактов на проведение экспертиз (государственных/негосударственных) (ед.)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</si>
  <si>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 (%)</t>
  </si>
  <si>
    <t xml:space="preserve">  Количество муниципальных   жилых помещений, в которых проведен капитальный и текущий ремонт (шт.)</t>
  </si>
  <si>
    <t>Общая площадь помещений многоквартирных домов муниципального жилищного фонда, в которых проведен капитальный и текущий ремонт (м2)</t>
  </si>
  <si>
    <t>Основное мероприятие 5.2. Актуализация и разработка схем  теплоснабжения, водоснабжения, водоотведения и ливневой канализации города Усолье-Сибирское.</t>
  </si>
  <si>
    <t>Содержание городского мемориала памяти и памятников в городе Усолье-Сибирское (ед.)</t>
  </si>
  <si>
    <t>Количество участков автомобильных дорог, на которых выполнено восстановление ливневой канализации (ед.)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</si>
  <si>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(%)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</si>
  <si>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(%)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</si>
  <si>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 (%)</t>
  </si>
  <si>
    <t>Доля
отремонтированного
детского
игрового и спортивного оборудования, и
иных малых архитектурных форм от
выявленного
количества
(объема)
необходимых для ремонта детского
игрового и спортивного оборудования, и
иных малых архитектурных форм (%)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</si>
  <si>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 (шт.)</t>
  </si>
  <si>
    <t>Подпрограмма № 3 "Развитие дорожного хозяйства города Усолье-Сибирское" на 2019-2025 годы</t>
  </si>
  <si>
    <t>6.2.2. Обустройство мемориала памяти и памятников города.</t>
  </si>
  <si>
    <t>6.10.</t>
  </si>
  <si>
    <t>6.11.</t>
  </si>
  <si>
    <t>3.3.</t>
  </si>
  <si>
    <t>3.4.</t>
  </si>
  <si>
    <t>3.8.</t>
  </si>
  <si>
    <t>5.3.</t>
  </si>
  <si>
    <t>6.8.</t>
  </si>
  <si>
    <t>6.8.1.</t>
  </si>
  <si>
    <t>7.</t>
  </si>
  <si>
    <t>7.1.</t>
  </si>
  <si>
    <t>7.2.</t>
  </si>
  <si>
    <t>Основное мероприятие 8.2. Разработка проектной документации по объекту "Строительство сетей водоснабжения на территории города Усолье-Сибирское"</t>
  </si>
  <si>
    <t>Основное мероприятие 8.1. Разработка проектной документации по объекту "Строительство канализационных очистных сооружений на территории города Усолье-Сибирское"</t>
  </si>
  <si>
    <t>Отдел по жизнеобеспечению города комитета по городскому хозяйству  администрации города Усолье-Сибирское,
МКУ "ГУКС"</t>
  </si>
  <si>
    <t>1. Количество многоквартирных домов, в которых проведен капитальный ремонт (объектов);  
2. Общая площадь многоквартирных домов, в которых проведен капитальный ремонт общего имущества (м2)</t>
  </si>
  <si>
    <t>-</t>
  </si>
  <si>
    <t>Количество разработанной проектной документации по объекту "Строительство канализационных очистных сооружений на территории города Усолье-Сибирское (ед.)</t>
  </si>
  <si>
    <t>Количество разработанной проектной документации по объекту "Строительство сетей водоснабжения на территории города Усолье-Сибирское (ед.)</t>
  </si>
  <si>
    <t>Подпрограмма № 6 "Благоустройство территории города Усолье-Сибирское" на 2019-2024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</si>
  <si>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2019-2025 годы, в том числе:</t>
  </si>
  <si>
    <t>Подпрограмма № 4 «Организация освещения улиц на территории города Усолье-Сибирское» на 2019-2025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</si>
  <si>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</si>
  <si>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8 "Развитие и модернизация объектов водоснабжения, водоотведения и очистки сточных вод на 2020-2025 годы"</t>
  </si>
  <si>
    <t>Площадь отремонтированных  автомобильных дорог местного значения общего пользования (м2)</t>
  </si>
  <si>
    <t>Значение целевого показателя по данному мероприятию относится к основному мероприятию 3.9. "Мероприятия в рамках реализации национального проекта "Безопасные качественные дороги".</t>
  </si>
  <si>
    <t xml:space="preserve"> "Развитие жилищно-коммунального хозяйства" на 2019-2025 годы за 2023 год                                                      </t>
  </si>
  <si>
    <t>Объем финансирования, предусмотренный на 2023 год, руб.</t>
  </si>
  <si>
    <t>Профинансировано за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</si>
  <si>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</si>
  <si>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</si>
  <si>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 xml:space="preserve">«Развитие жилищно-коммунального хозяйства» 
на 2019 – 2025 годы 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</si>
  <si>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(км)</t>
  </si>
  <si>
    <t>Основное мероприятие 3.4. Ремонт автомобильных дорог местного значения общего пользования</t>
  </si>
  <si>
    <t>3.4.1. Ремонт автомобильных дорог</t>
  </si>
  <si>
    <t>3.3.1.</t>
  </si>
  <si>
    <t>3.7.1</t>
  </si>
  <si>
    <t>Основное мероприятие 3.10. Проектирование строительства автомобильных дорог</t>
  </si>
  <si>
    <t>5.1.2.  Установка индивидуальных квартирных приборов учета энергоресурсов в муниципальном жилищном фонде города Усолье-Сибирское</t>
  </si>
  <si>
    <t>6.8.2.</t>
  </si>
  <si>
    <t>6.8.3.</t>
  </si>
  <si>
    <t>6.21.7. Реализация инициативного проекта "Благоустройство дворовой территории. Приобретение и установка детского спортивного оборудования в районе многоквартирного дома по ул. Восточная, 35"</t>
  </si>
  <si>
    <t>6.21.8. Реализация инициативного проекта "Благоустройство территории, расположенной в районе домов 76-82 по ул. Заречная"</t>
  </si>
  <si>
    <t>6.21.9. Реализация инициативного проекта "Благоустройство парковочной площадки в гравийном исполнении по ул. Розы Люксембург, д.6"</t>
  </si>
  <si>
    <t>Отклонение в финансировании составило 454 443,57 руб. - экономия по результатам заключенных муниципальных контрактов.</t>
  </si>
  <si>
    <t>Отклонение в финансировании в размере 
32 243 999,43 руб.- в результате неисполнения в срок муниципального контракта "Подрядчиком"</t>
  </si>
  <si>
    <t>Подпрограмма № 2 «Капитальный и текущий ремонт муниципального жилищного фонда города Усолье – Сибирское» на 2019-2025 годы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</si>
  <si>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</si>
  <si>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Значение целевого показателя по данному мероприятию относится к основному мероприятию 3.4. "Ремонт автомобильных дорог местного значения общего пользования"</t>
  </si>
  <si>
    <t>Отклонение в финансировании составило 
4 060 990,90 руб., в том числе,
1 236 557,51 руб.- в связи с тем, что по условиям муниципального контракта № 652/2021 от 26.11.2021 график выполнения работ в 2 этапа, оплата за 2-ой этап будет произведена после фактического выполнения работ;
1 187 896,72 руб. - в связи с тем, что по условиям муниципального контракта № 649/2021 от 23.11.2021 график выполнения работ в 2 этапа, оплата за 2-ой этап будет произведена после фактического выполнения работ;
715 549,08 руб. - в связи с тем, что по условиям муниципального контракта № 653/2021 от 22.11.2021 график выполнения работ в 2 этапа, оплата за 2-ой этап будет произведена после фактического выполнения работ;
920 987,59 руб. - в связи с тем, что по условиям муниципального контракта № 655/2021 от 22.11.2021 график выполнения работ в 2 этапа, оплата за 2-ой этап будет произведена после фактического выполнения работ.</t>
  </si>
  <si>
    <t>Площадь отремонтированных автомобильных дорог местного значения общего пользования (м2)</t>
  </si>
  <si>
    <t xml:space="preserve">Количество разработанных проектов строительства автомобильных дорог </t>
  </si>
  <si>
    <t>Отклонение в финансировании составило 
178 728,94 руб. - экономия по результатам заключенных муниципальных контрактов.</t>
  </si>
  <si>
    <t>Отклонение в финансировании составило 
530,48 - экономия по результатам заключенных контрактов</t>
  </si>
  <si>
    <t>Отклонение в финансировании составило 
138 709,27 руб. - экономия по результатам заключенных муниципальных контрактов</t>
  </si>
  <si>
    <t>Отклонение в финансировании составило 
398 702,31 руб. - экономия по результатам заключенных муниципальных контрактов</t>
  </si>
  <si>
    <t>Отклонение в финансировании составило 
854,93 руб. - экономия по результатам заключенных муниципальных контрактов</t>
  </si>
  <si>
    <t>Количество благоустроенных территорий (обустройство парковки в районе улицы Интернациональная, д.50)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</si>
  <si>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</si>
  <si>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ул.Сиреневая и ул.Пожарского (м-н Западный г.Усолье-Сибирское)</t>
  </si>
  <si>
    <t>Плановое значение показателя по основному мероприятию 3.12. "Восстановление ливневой канализации" принято считать равным 1 ед., т.к. при внесении изменений в Программу от 09.02.2024 г. № 2-па при корректировке значения целевого показателя допущена техническая ошибка</t>
  </si>
  <si>
    <t>Отклонение в финансировании составило 
400 000,00 - в связи с тем, что 20.12.2023 г. дополнительным соглашением № 1 к муниципальному контракту внесены изменения в существенные условия муниципального контракта № 261/2023 от 10.04.2023 г. и стоимость выполнения работ по контракту за 1 этап составила 3 428 000,00 руб.
Плановое значение показателя по мероприятию не достигнуто, т.к. работы по контракту осуществляются в 2 этапа (1 этап – с момента заключения контракта до 30.11.2023 г., 2 этап – 01.12.2023 г.-01.11.2024 г.)</t>
  </si>
  <si>
    <t>Отклонение в финансировании составило 
330 583,95 - экономия по результатам за фактически потребленную электроэнергию</t>
  </si>
  <si>
    <t>Основное мероприятие 6.26. Создание спортивной площадки в районе пересечения ул. Купца Пономарева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</si>
  <si>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6.27. Создание Сквера в районе пересечения ул. Сиреневая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</si>
  <si>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4.1.3. Восстановление и устройство наружного освещения города Усолье-Сибирское</t>
  </si>
  <si>
    <t>Основное мероприятие 3.12. Восстановление, прокладка и содержание ливневой канализации</t>
  </si>
  <si>
    <t>Основное мероприятие 6.25. Благоустройство территории (обустройство парковки в районе улицы Интернациональная, д. 50) в рамках реализации инициативных проектов, выдвигаемых для получения финансовой поддержки из бюджета Иркутской области</t>
  </si>
  <si>
    <t>3.9.</t>
  </si>
  <si>
    <t>Отклонение в финансировании составило 
2,38 руб. - экономия по результатам заключенных муниципальных контрактов</t>
  </si>
  <si>
    <t>Отклонение в финансировании составило 
12 400 000,00 руб., в результате неисполнения в срок муниципального контракта "Подрядчиком" и принятия решения Заказчиком об одностороннем расторжении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</si>
</sst>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.5"/>
      <name val="Times New Roman"/>
      <family val="1"/>
      <charset val="204"/>
    </font>
    <font>
      <sz val="12.5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0" xfId="0" applyFont="1" applyFill="1"/>
    <xf numFmtId="4" fontId="10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0" fontId="1" fillId="2" borderId="0" xfId="0" applyFont="1" applyFill="1"/>
    <xf numFmtId="4" fontId="10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" fontId="7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right" wrapText="1"/>
    </xf>
    <xf numFmtId="0" fontId="1" fillId="2" borderId="7" xfId="0" applyFont="1" applyFill="1" applyBorder="1" applyAlignment="1">
      <alignment horizontal="left" vertical="center" wrapText="1"/>
    </xf>
    <xf numFmtId="4" fontId="7" fillId="2" borderId="0" xfId="0" applyNumberFormat="1" applyFont="1" applyFill="1" applyAlignment="1">
      <alignment horizontal="center" vertical="center"/>
    </xf>
    <xf numFmtId="0" fontId="15" fillId="2" borderId="0" xfId="0" applyFont="1" applyFill="1"/>
    <xf numFmtId="4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 wrapText="1"/>
    </xf>
    <xf numFmtId="2" fontId="15" fillId="2" borderId="0" xfId="0" applyNumberFormat="1" applyFont="1" applyFill="1"/>
    <xf numFmtId="0" fontId="17" fillId="2" borderId="0" xfId="0" applyFont="1" applyFill="1" applyAlignment="1">
      <alignment horizontal="left" wrapText="1"/>
    </xf>
    <xf numFmtId="4" fontId="7" fillId="2" borderId="0" xfId="0" applyNumberFormat="1" applyFont="1" applyFill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 wrapText="1"/>
    </xf>
    <xf numFmtId="2" fontId="1" fillId="2" borderId="6" xfId="2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16" fillId="2" borderId="0" xfId="0" applyFont="1" applyFill="1" applyAlignment="1"/>
    <xf numFmtId="0" fontId="8" fillId="2" borderId="0" xfId="0" applyFont="1" applyFill="1" applyAlignment="1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17" fontId="1" fillId="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4" fontId="1" fillId="2" borderId="7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topLeftCell="A16" zoomScale="69" zoomScaleNormal="69" zoomScaleSheetLayoutView="30" workbookViewId="0">
      <selection activeCell="L19" sqref="L19"/>
    </sheetView>
  </sheetViews>
  <sheetFormatPr defaultRowHeight="23.25" x14ac:dyDescent="0.35"/>
  <cols>
    <col min="1" max="1" width="7.85546875" style="36" customWidth="1"/>
    <col min="2" max="2" width="36.42578125" style="36" customWidth="1"/>
    <col min="3" max="3" width="28.42578125" style="36" customWidth="1"/>
    <col min="4" max="4" width="23.42578125" style="36" customWidth="1"/>
    <col min="5" max="5" width="22.7109375" style="8" customWidth="1"/>
    <col min="6" max="6" width="20.7109375" style="8" customWidth="1"/>
    <col min="7" max="7" width="16.7109375" style="8" customWidth="1"/>
    <col min="8" max="8" width="28.140625" style="8" customWidth="1"/>
    <col min="9" max="9" width="15.85546875" style="8" customWidth="1"/>
    <col min="10" max="10" width="16.28515625" style="8" customWidth="1"/>
    <col min="11" max="11" width="57.28515625" style="8" customWidth="1"/>
    <col min="12" max="12" width="48.140625" style="39" customWidth="1"/>
    <col min="13" max="14" width="20.85546875" style="39" customWidth="1"/>
    <col min="15" max="15" width="39.140625" style="40" customWidth="1"/>
    <col min="16" max="16384" width="9.140625" style="36"/>
  </cols>
  <sheetData>
    <row r="1" spans="1:19" ht="24" customHeight="1" x14ac:dyDescent="0.35">
      <c r="K1" s="60" t="s">
        <v>33</v>
      </c>
    </row>
    <row r="2" spans="1:19" ht="26.25" customHeight="1" x14ac:dyDescent="0.35">
      <c r="J2" s="99" t="s">
        <v>34</v>
      </c>
      <c r="K2" s="99"/>
    </row>
    <row r="3" spans="1:19" ht="26.25" customHeight="1" x14ac:dyDescent="0.35">
      <c r="J3" s="60"/>
      <c r="K3" s="60"/>
    </row>
    <row r="4" spans="1:19" s="13" customFormat="1" ht="33.75" customHeight="1" x14ac:dyDescent="0.3">
      <c r="A4" s="9"/>
      <c r="B4" s="102" t="s">
        <v>35</v>
      </c>
      <c r="C4" s="102"/>
      <c r="D4" s="102"/>
      <c r="E4" s="102"/>
      <c r="F4" s="102"/>
      <c r="G4" s="102"/>
      <c r="H4" s="102"/>
      <c r="I4" s="102"/>
      <c r="J4" s="102"/>
      <c r="K4" s="102"/>
      <c r="L4" s="10"/>
      <c r="M4" s="10"/>
      <c r="N4" s="10"/>
      <c r="O4" s="11"/>
      <c r="P4" s="12"/>
      <c r="Q4" s="12"/>
      <c r="R4" s="12"/>
      <c r="S4" s="12"/>
    </row>
    <row r="5" spans="1:19" s="13" customFormat="1" ht="24" customHeight="1" x14ac:dyDescent="0.3">
      <c r="A5" s="9"/>
      <c r="B5" s="103" t="s">
        <v>129</v>
      </c>
      <c r="C5" s="103"/>
      <c r="D5" s="103"/>
      <c r="E5" s="103"/>
      <c r="F5" s="103"/>
      <c r="G5" s="103"/>
      <c r="H5" s="103"/>
      <c r="I5" s="103"/>
      <c r="J5" s="103"/>
      <c r="K5" s="103"/>
      <c r="L5" s="14"/>
      <c r="M5" s="14"/>
      <c r="N5" s="14"/>
      <c r="O5" s="15"/>
      <c r="P5" s="16"/>
      <c r="Q5" s="16"/>
      <c r="R5" s="16"/>
      <c r="S5" s="16"/>
    </row>
    <row r="6" spans="1:19" s="13" customFormat="1" ht="18.75" customHeight="1" thickBot="1" x14ac:dyDescent="0.35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4"/>
      <c r="M6" s="14"/>
      <c r="N6" s="14"/>
      <c r="O6" s="15"/>
      <c r="P6" s="16"/>
      <c r="Q6" s="16"/>
      <c r="R6" s="16"/>
      <c r="S6" s="16"/>
    </row>
    <row r="7" spans="1:19" ht="99.75" customHeight="1" thickBot="1" x14ac:dyDescent="0.4">
      <c r="A7" s="17" t="s">
        <v>0</v>
      </c>
      <c r="B7" s="17" t="s">
        <v>60</v>
      </c>
      <c r="C7" s="18" t="s">
        <v>61</v>
      </c>
      <c r="D7" s="19" t="s">
        <v>1</v>
      </c>
      <c r="E7" s="19" t="s">
        <v>130</v>
      </c>
      <c r="F7" s="19" t="s">
        <v>131</v>
      </c>
      <c r="G7" s="19" t="s">
        <v>59</v>
      </c>
      <c r="H7" s="19" t="s">
        <v>2</v>
      </c>
      <c r="I7" s="19" t="s">
        <v>132</v>
      </c>
      <c r="J7" s="19" t="s">
        <v>133</v>
      </c>
      <c r="K7" s="20" t="s">
        <v>3</v>
      </c>
      <c r="L7" s="41"/>
      <c r="M7" s="41"/>
      <c r="N7" s="42"/>
    </row>
    <row r="8" spans="1:19" ht="25.5" customHeight="1" thickBot="1" x14ac:dyDescent="0.4">
      <c r="A8" s="21">
        <v>1</v>
      </c>
      <c r="B8" s="22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4">
        <v>11</v>
      </c>
      <c r="L8" s="41"/>
      <c r="M8" s="41"/>
      <c r="N8" s="41"/>
    </row>
    <row r="9" spans="1:19" ht="42" customHeight="1" x14ac:dyDescent="0.35">
      <c r="A9" s="113" t="s">
        <v>134</v>
      </c>
      <c r="B9" s="114"/>
      <c r="C9" s="115"/>
      <c r="D9" s="56" t="s">
        <v>6</v>
      </c>
      <c r="E9" s="25">
        <f>E10+E11+E12+E13</f>
        <v>650869110.43000007</v>
      </c>
      <c r="F9" s="25">
        <f>F10+F11+F12+F13</f>
        <v>600062627.9799999</v>
      </c>
      <c r="G9" s="25">
        <f t="shared" ref="G9:G10" si="0">F9/E9*100</f>
        <v>92.19405535831396</v>
      </c>
      <c r="H9" s="26" t="s">
        <v>4</v>
      </c>
      <c r="I9" s="25" t="s">
        <v>4</v>
      </c>
      <c r="J9" s="25" t="s">
        <v>4</v>
      </c>
      <c r="K9" s="25" t="s">
        <v>4</v>
      </c>
      <c r="O9" s="43"/>
    </row>
    <row r="10" spans="1:19" ht="43.5" customHeight="1" x14ac:dyDescent="0.35">
      <c r="A10" s="116"/>
      <c r="B10" s="117"/>
      <c r="C10" s="118"/>
      <c r="D10" s="56" t="str">
        <f>$D$17</f>
        <v xml:space="preserve">местный бюджет </v>
      </c>
      <c r="E10" s="25">
        <f>E15+E19+E23+E43+E52+E63+E108</f>
        <v>181441588.13000003</v>
      </c>
      <c r="F10" s="25">
        <f>F15+F19+F23+F43+F52+F63+F108</f>
        <v>172529907.46000001</v>
      </c>
      <c r="G10" s="25">
        <f t="shared" si="0"/>
        <v>95.088402409917762</v>
      </c>
      <c r="H10" s="25" t="s">
        <v>4</v>
      </c>
      <c r="I10" s="25" t="s">
        <v>4</v>
      </c>
      <c r="J10" s="25" t="s">
        <v>4</v>
      </c>
      <c r="K10" s="25" t="s">
        <v>4</v>
      </c>
      <c r="O10" s="43"/>
    </row>
    <row r="11" spans="1:19" ht="42" customHeight="1" x14ac:dyDescent="0.35">
      <c r="A11" s="116"/>
      <c r="B11" s="117"/>
      <c r="C11" s="118"/>
      <c r="D11" s="56" t="s">
        <v>7</v>
      </c>
      <c r="E11" s="25">
        <f>E24+E53+E64+E109</f>
        <v>468378566.20999998</v>
      </c>
      <c r="F11" s="25">
        <f>F24+F53+F64+F109</f>
        <v>426484619.69</v>
      </c>
      <c r="G11" s="25">
        <f>F11/E11*100</f>
        <v>91.055537220886279</v>
      </c>
      <c r="H11" s="25" t="s">
        <v>4</v>
      </c>
      <c r="I11" s="25" t="s">
        <v>4</v>
      </c>
      <c r="J11" s="25" t="s">
        <v>4</v>
      </c>
      <c r="K11" s="25" t="s">
        <v>4</v>
      </c>
      <c r="O11" s="43"/>
    </row>
    <row r="12" spans="1:19" ht="42" customHeight="1" x14ac:dyDescent="0.35">
      <c r="A12" s="116"/>
      <c r="B12" s="117"/>
      <c r="C12" s="118"/>
      <c r="D12" s="56" t="s">
        <v>8</v>
      </c>
      <c r="E12" s="25">
        <f>E65</f>
        <v>234630.39999999999</v>
      </c>
      <c r="F12" s="25">
        <f>F65</f>
        <v>234630.39999999999</v>
      </c>
      <c r="G12" s="25">
        <f t="shared" ref="G12:G13" si="1">F12/E12*100</f>
        <v>100</v>
      </c>
      <c r="H12" s="25" t="s">
        <v>4</v>
      </c>
      <c r="I12" s="25" t="s">
        <v>4</v>
      </c>
      <c r="J12" s="25" t="s">
        <v>4</v>
      </c>
      <c r="K12" s="25" t="s">
        <v>4</v>
      </c>
      <c r="O12" s="43"/>
    </row>
    <row r="13" spans="1:19" ht="48.75" customHeight="1" x14ac:dyDescent="0.35">
      <c r="A13" s="119"/>
      <c r="B13" s="120"/>
      <c r="C13" s="121"/>
      <c r="D13" s="56" t="s">
        <v>67</v>
      </c>
      <c r="E13" s="25">
        <f>E66</f>
        <v>814325.69</v>
      </c>
      <c r="F13" s="25">
        <f>F66</f>
        <v>813470.43</v>
      </c>
      <c r="G13" s="25">
        <f t="shared" si="1"/>
        <v>99.894973226253015</v>
      </c>
      <c r="H13" s="25" t="s">
        <v>4</v>
      </c>
      <c r="I13" s="25" t="s">
        <v>4</v>
      </c>
      <c r="J13" s="25" t="s">
        <v>4</v>
      </c>
      <c r="K13" s="25" t="s">
        <v>4</v>
      </c>
      <c r="O13" s="43"/>
    </row>
    <row r="14" spans="1:19" ht="42.75" customHeight="1" x14ac:dyDescent="0.35">
      <c r="A14" s="106" t="s">
        <v>9</v>
      </c>
      <c r="B14" s="88" t="s">
        <v>123</v>
      </c>
      <c r="C14" s="122"/>
      <c r="D14" s="56" t="s">
        <v>6</v>
      </c>
      <c r="E14" s="25">
        <f>E15</f>
        <v>5370076.4199999999</v>
      </c>
      <c r="F14" s="25">
        <f>F15</f>
        <v>5191347.4800000004</v>
      </c>
      <c r="G14" s="25">
        <f t="shared" ref="G14:G18" si="2">F14/E14*100</f>
        <v>96.671761702787833</v>
      </c>
      <c r="H14" s="25" t="s">
        <v>4</v>
      </c>
      <c r="I14" s="25" t="s">
        <v>4</v>
      </c>
      <c r="J14" s="25" t="s">
        <v>4</v>
      </c>
      <c r="K14" s="25" t="s">
        <v>4</v>
      </c>
      <c r="O14" s="43"/>
    </row>
    <row r="15" spans="1:19" ht="51.75" customHeight="1" x14ac:dyDescent="0.35">
      <c r="A15" s="67"/>
      <c r="B15" s="90"/>
      <c r="C15" s="118"/>
      <c r="D15" s="56" t="s">
        <v>22</v>
      </c>
      <c r="E15" s="25">
        <f>E16+E17</f>
        <v>5370076.4199999999</v>
      </c>
      <c r="F15" s="25">
        <f>F16+F17</f>
        <v>5191347.4800000004</v>
      </c>
      <c r="G15" s="25">
        <f t="shared" si="2"/>
        <v>96.671761702787833</v>
      </c>
      <c r="H15" s="25" t="s">
        <v>4</v>
      </c>
      <c r="I15" s="25" t="s">
        <v>4</v>
      </c>
      <c r="J15" s="25" t="s">
        <v>4</v>
      </c>
      <c r="K15" s="25" t="s">
        <v>4</v>
      </c>
      <c r="O15" s="43"/>
    </row>
    <row r="16" spans="1:19" ht="222" customHeight="1" x14ac:dyDescent="0.35">
      <c r="A16" s="56" t="s">
        <v>26</v>
      </c>
      <c r="B16" s="56" t="s">
        <v>38</v>
      </c>
      <c r="C16" s="56" t="s">
        <v>37</v>
      </c>
      <c r="D16" s="56" t="s">
        <v>22</v>
      </c>
      <c r="E16" s="25">
        <v>200000</v>
      </c>
      <c r="F16" s="25">
        <v>200000</v>
      </c>
      <c r="G16" s="25">
        <f t="shared" si="2"/>
        <v>100</v>
      </c>
      <c r="H16" s="98" t="s">
        <v>118</v>
      </c>
      <c r="I16" s="46">
        <v>49</v>
      </c>
      <c r="J16" s="46">
        <v>49</v>
      </c>
      <c r="K16" s="25" t="s">
        <v>4</v>
      </c>
      <c r="O16" s="43"/>
    </row>
    <row r="17" spans="1:15" ht="164.25" customHeight="1" x14ac:dyDescent="0.35">
      <c r="A17" s="63" t="s">
        <v>27</v>
      </c>
      <c r="B17" s="56" t="s">
        <v>150</v>
      </c>
      <c r="C17" s="56" t="s">
        <v>37</v>
      </c>
      <c r="D17" s="56" t="s">
        <v>22</v>
      </c>
      <c r="E17" s="25">
        <v>5170076.42</v>
      </c>
      <c r="F17" s="25">
        <v>4991347.4800000004</v>
      </c>
      <c r="G17" s="25">
        <f t="shared" si="2"/>
        <v>96.543011640822144</v>
      </c>
      <c r="H17" s="85"/>
      <c r="I17" s="25">
        <v>84865.4</v>
      </c>
      <c r="J17" s="25">
        <v>84865.4</v>
      </c>
      <c r="K17" s="57" t="s">
        <v>155</v>
      </c>
      <c r="L17" s="45"/>
      <c r="M17" s="27"/>
      <c r="O17" s="43"/>
    </row>
    <row r="18" spans="1:15" ht="35.1" customHeight="1" x14ac:dyDescent="0.35">
      <c r="A18" s="106" t="s">
        <v>5</v>
      </c>
      <c r="B18" s="88" t="s">
        <v>149</v>
      </c>
      <c r="C18" s="89"/>
      <c r="D18" s="56" t="s">
        <v>6</v>
      </c>
      <c r="E18" s="25">
        <f>E19</f>
        <v>3609094.06</v>
      </c>
      <c r="F18" s="25">
        <f>F19</f>
        <v>3609094.06</v>
      </c>
      <c r="G18" s="25">
        <f t="shared" si="2"/>
        <v>100</v>
      </c>
      <c r="H18" s="56" t="s">
        <v>4</v>
      </c>
      <c r="I18" s="25" t="s">
        <v>4</v>
      </c>
      <c r="J18" s="28" t="s">
        <v>4</v>
      </c>
      <c r="K18" s="28" t="s">
        <v>4</v>
      </c>
      <c r="O18" s="43"/>
    </row>
    <row r="19" spans="1:15" ht="35.1" customHeight="1" x14ac:dyDescent="0.35">
      <c r="A19" s="67"/>
      <c r="B19" s="90"/>
      <c r="C19" s="91"/>
      <c r="D19" s="52" t="s">
        <v>22</v>
      </c>
      <c r="E19" s="61">
        <f>E20</f>
        <v>3609094.06</v>
      </c>
      <c r="F19" s="61">
        <f>F20</f>
        <v>3609094.06</v>
      </c>
      <c r="G19" s="25">
        <f t="shared" ref="G19" si="3">F19/E19*100</f>
        <v>100</v>
      </c>
      <c r="H19" s="56" t="s">
        <v>4</v>
      </c>
      <c r="I19" s="25" t="s">
        <v>4</v>
      </c>
      <c r="J19" s="28" t="s">
        <v>4</v>
      </c>
      <c r="K19" s="53" t="s">
        <v>4</v>
      </c>
      <c r="O19" s="43"/>
    </row>
    <row r="20" spans="1:15" ht="133.5" customHeight="1" x14ac:dyDescent="0.35">
      <c r="A20" s="106" t="s">
        <v>10</v>
      </c>
      <c r="B20" s="66" t="s">
        <v>39</v>
      </c>
      <c r="C20" s="66" t="s">
        <v>37</v>
      </c>
      <c r="D20" s="66" t="s">
        <v>22</v>
      </c>
      <c r="E20" s="104">
        <v>3609094.06</v>
      </c>
      <c r="F20" s="104">
        <v>3609094.06</v>
      </c>
      <c r="G20" s="104">
        <f>F20/E20*100</f>
        <v>100</v>
      </c>
      <c r="H20" s="56" t="s">
        <v>92</v>
      </c>
      <c r="I20" s="47">
        <v>9</v>
      </c>
      <c r="J20" s="28">
        <v>9</v>
      </c>
      <c r="K20" s="66" t="s">
        <v>4</v>
      </c>
      <c r="O20" s="43"/>
    </row>
    <row r="21" spans="1:15" ht="169.5" customHeight="1" x14ac:dyDescent="0.35">
      <c r="A21" s="68"/>
      <c r="B21" s="68"/>
      <c r="C21" s="68"/>
      <c r="D21" s="68"/>
      <c r="E21" s="85"/>
      <c r="F21" s="85"/>
      <c r="G21" s="105"/>
      <c r="H21" s="56" t="s">
        <v>93</v>
      </c>
      <c r="I21" s="48">
        <v>329.93</v>
      </c>
      <c r="J21" s="25">
        <v>329.93</v>
      </c>
      <c r="K21" s="68"/>
      <c r="O21" s="43"/>
    </row>
    <row r="22" spans="1:15" ht="35.1" customHeight="1" x14ac:dyDescent="0.35">
      <c r="A22" s="106" t="s">
        <v>11</v>
      </c>
      <c r="B22" s="88" t="s">
        <v>102</v>
      </c>
      <c r="C22" s="89"/>
      <c r="D22" s="56" t="s">
        <v>28</v>
      </c>
      <c r="E22" s="25">
        <f>E23+E24</f>
        <v>553596905.70000005</v>
      </c>
      <c r="F22" s="25">
        <f>F23+F24</f>
        <v>548502530.72000003</v>
      </c>
      <c r="G22" s="25">
        <f t="shared" ref="G22:G28" si="4">F22/E22*100</f>
        <v>99.079768162078437</v>
      </c>
      <c r="H22" s="98" t="s">
        <v>4</v>
      </c>
      <c r="I22" s="104" t="s">
        <v>4</v>
      </c>
      <c r="J22" s="104" t="s">
        <v>4</v>
      </c>
      <c r="K22" s="104" t="s">
        <v>4</v>
      </c>
      <c r="O22" s="43"/>
    </row>
    <row r="23" spans="1:15" ht="35.1" customHeight="1" x14ac:dyDescent="0.35">
      <c r="A23" s="67"/>
      <c r="B23" s="90"/>
      <c r="C23" s="91"/>
      <c r="D23" s="56" t="str">
        <f>$D$17</f>
        <v xml:space="preserve">местный бюджет </v>
      </c>
      <c r="E23" s="25">
        <f>E25+E27+E29+E31+E32+E33+E35+E40+E41</f>
        <v>132771005.7</v>
      </c>
      <c r="F23" s="25">
        <f>F25+F27+F29+F31+F32+F33+F35+F40+F41</f>
        <v>128131074.29000001</v>
      </c>
      <c r="G23" s="25">
        <f t="shared" si="4"/>
        <v>96.505312748414312</v>
      </c>
      <c r="H23" s="70"/>
      <c r="I23" s="108"/>
      <c r="J23" s="108"/>
      <c r="K23" s="108"/>
      <c r="O23" s="43"/>
    </row>
    <row r="24" spans="1:15" ht="35.1" customHeight="1" x14ac:dyDescent="0.35">
      <c r="A24" s="67"/>
      <c r="B24" s="90"/>
      <c r="C24" s="91"/>
      <c r="D24" s="56" t="s">
        <v>7</v>
      </c>
      <c r="E24" s="25">
        <f>E28+E36</f>
        <v>420825900</v>
      </c>
      <c r="F24" s="25">
        <f>F28+F36</f>
        <v>420371456.43000001</v>
      </c>
      <c r="G24" s="25">
        <f t="shared" si="4"/>
        <v>99.892011501668506</v>
      </c>
      <c r="H24" s="70"/>
      <c r="I24" s="108"/>
      <c r="J24" s="108"/>
      <c r="K24" s="108"/>
      <c r="O24" s="43"/>
    </row>
    <row r="25" spans="1:15" ht="167.25" customHeight="1" x14ac:dyDescent="0.35">
      <c r="A25" s="63" t="s">
        <v>12</v>
      </c>
      <c r="B25" s="56" t="s">
        <v>62</v>
      </c>
      <c r="C25" s="56" t="s">
        <v>66</v>
      </c>
      <c r="D25" s="56" t="str">
        <f>$D$17</f>
        <v xml:space="preserve">местный бюджет </v>
      </c>
      <c r="E25" s="25">
        <v>58536165.079999998</v>
      </c>
      <c r="F25" s="25">
        <v>58536165.079999998</v>
      </c>
      <c r="G25" s="25">
        <f>F25/E25*100</f>
        <v>100</v>
      </c>
      <c r="H25" s="56" t="s">
        <v>21</v>
      </c>
      <c r="I25" s="28">
        <v>80</v>
      </c>
      <c r="J25" s="28">
        <v>80</v>
      </c>
      <c r="K25" s="56" t="s">
        <v>4</v>
      </c>
      <c r="O25" s="43"/>
    </row>
    <row r="26" spans="1:15" ht="57.75" customHeight="1" x14ac:dyDescent="0.35">
      <c r="A26" s="107" t="s">
        <v>13</v>
      </c>
      <c r="B26" s="77" t="s">
        <v>18</v>
      </c>
      <c r="C26" s="77" t="s">
        <v>66</v>
      </c>
      <c r="D26" s="56" t="s">
        <v>28</v>
      </c>
      <c r="E26" s="49">
        <f>E27+E28</f>
        <v>1871930.22</v>
      </c>
      <c r="F26" s="49">
        <f>F27+F28</f>
        <v>1417486.65</v>
      </c>
      <c r="G26" s="25">
        <f t="shared" si="4"/>
        <v>75.723263338309692</v>
      </c>
      <c r="H26" s="66" t="s">
        <v>135</v>
      </c>
      <c r="I26" s="111">
        <v>1.2949999999999999</v>
      </c>
      <c r="J26" s="111">
        <v>1.2949999999999999</v>
      </c>
      <c r="K26" s="109" t="s">
        <v>147</v>
      </c>
      <c r="O26" s="43"/>
    </row>
    <row r="27" spans="1:15" ht="57.75" customHeight="1" x14ac:dyDescent="0.35">
      <c r="A27" s="107"/>
      <c r="B27" s="77"/>
      <c r="C27" s="77"/>
      <c r="D27" s="56" t="str">
        <f>$D$17</f>
        <v xml:space="preserve">местный бюджет </v>
      </c>
      <c r="E27" s="26">
        <v>155930.22</v>
      </c>
      <c r="F27" s="26">
        <v>155930.22</v>
      </c>
      <c r="G27" s="25">
        <f t="shared" si="4"/>
        <v>100</v>
      </c>
      <c r="H27" s="75"/>
      <c r="I27" s="112"/>
      <c r="J27" s="112"/>
      <c r="K27" s="110"/>
      <c r="O27" s="43"/>
    </row>
    <row r="28" spans="1:15" ht="57.75" customHeight="1" x14ac:dyDescent="0.35">
      <c r="A28" s="107"/>
      <c r="B28" s="77"/>
      <c r="C28" s="77"/>
      <c r="D28" s="56" t="s">
        <v>7</v>
      </c>
      <c r="E28" s="26">
        <v>1716000</v>
      </c>
      <c r="F28" s="26">
        <v>1261556.43</v>
      </c>
      <c r="G28" s="25">
        <f t="shared" si="4"/>
        <v>73.517274475524474</v>
      </c>
      <c r="H28" s="75"/>
      <c r="I28" s="112"/>
      <c r="J28" s="112"/>
      <c r="K28" s="110"/>
      <c r="O28" s="43"/>
    </row>
    <row r="29" spans="1:15" ht="123.75" customHeight="1" x14ac:dyDescent="0.35">
      <c r="A29" s="63" t="s">
        <v>106</v>
      </c>
      <c r="B29" s="56" t="s">
        <v>136</v>
      </c>
      <c r="C29" s="56" t="s">
        <v>66</v>
      </c>
      <c r="D29" s="56" t="s">
        <v>22</v>
      </c>
      <c r="E29" s="26">
        <f>E30</f>
        <v>4808579.68</v>
      </c>
      <c r="F29" s="26">
        <f>F30</f>
        <v>4808579.68</v>
      </c>
      <c r="G29" s="25">
        <f>F29/E29*100</f>
        <v>100</v>
      </c>
      <c r="H29" s="56" t="s">
        <v>153</v>
      </c>
      <c r="I29" s="50">
        <v>46550</v>
      </c>
      <c r="J29" s="50">
        <v>46550</v>
      </c>
      <c r="K29" s="56" t="s">
        <v>4</v>
      </c>
      <c r="O29" s="43"/>
    </row>
    <row r="30" spans="1:15" ht="124.5" customHeight="1" x14ac:dyDescent="0.25">
      <c r="A30" s="63" t="s">
        <v>138</v>
      </c>
      <c r="B30" s="56" t="s">
        <v>137</v>
      </c>
      <c r="C30" s="56" t="s">
        <v>66</v>
      </c>
      <c r="D30" s="56" t="s">
        <v>22</v>
      </c>
      <c r="E30" s="26">
        <v>4808579.68</v>
      </c>
      <c r="F30" s="26">
        <v>4808579.68</v>
      </c>
      <c r="G30" s="25">
        <f>F30/E30*100</f>
        <v>100</v>
      </c>
      <c r="H30" s="138" t="s">
        <v>151</v>
      </c>
      <c r="I30" s="139"/>
      <c r="J30" s="140"/>
      <c r="K30" s="56" t="s">
        <v>4</v>
      </c>
      <c r="M30" s="36"/>
      <c r="N30" s="36"/>
      <c r="O30" s="36"/>
    </row>
    <row r="31" spans="1:15" ht="145.5" customHeight="1" x14ac:dyDescent="0.25">
      <c r="A31" s="63" t="s">
        <v>107</v>
      </c>
      <c r="B31" s="56" t="s">
        <v>68</v>
      </c>
      <c r="C31" s="56" t="s">
        <v>66</v>
      </c>
      <c r="D31" s="56" t="s">
        <v>22</v>
      </c>
      <c r="E31" s="26">
        <v>4312696.93</v>
      </c>
      <c r="F31" s="26">
        <v>4312696.93</v>
      </c>
      <c r="G31" s="25">
        <f>F31/E31*100</f>
        <v>100</v>
      </c>
      <c r="H31" s="56" t="s">
        <v>90</v>
      </c>
      <c r="I31" s="46">
        <v>7</v>
      </c>
      <c r="J31" s="56">
        <v>7</v>
      </c>
      <c r="K31" s="56" t="s">
        <v>4</v>
      </c>
      <c r="M31" s="36"/>
      <c r="N31" s="36"/>
      <c r="O31" s="36"/>
    </row>
    <row r="32" spans="1:15" ht="409.6" customHeight="1" x14ac:dyDescent="0.25">
      <c r="A32" s="56" t="s">
        <v>15</v>
      </c>
      <c r="B32" s="56" t="s">
        <v>69</v>
      </c>
      <c r="C32" s="56" t="s">
        <v>66</v>
      </c>
      <c r="D32" s="56" t="s">
        <v>22</v>
      </c>
      <c r="E32" s="25">
        <v>8818661.0500000007</v>
      </c>
      <c r="F32" s="26">
        <v>4578729.6399999997</v>
      </c>
      <c r="G32" s="25">
        <f>F32/E32*100</f>
        <v>51.920916497862216</v>
      </c>
      <c r="H32" s="56" t="s">
        <v>71</v>
      </c>
      <c r="I32" s="28">
        <v>3</v>
      </c>
      <c r="J32" s="46">
        <v>3</v>
      </c>
      <c r="K32" s="57" t="s">
        <v>152</v>
      </c>
      <c r="M32" s="36"/>
      <c r="N32" s="36"/>
      <c r="O32" s="36"/>
    </row>
    <row r="33" spans="1:15" ht="117" customHeight="1" x14ac:dyDescent="0.35">
      <c r="A33" s="56" t="s">
        <v>29</v>
      </c>
      <c r="B33" s="56" t="s">
        <v>41</v>
      </c>
      <c r="C33" s="56" t="s">
        <v>66</v>
      </c>
      <c r="D33" s="56" t="s">
        <v>22</v>
      </c>
      <c r="E33" s="25">
        <v>368622</v>
      </c>
      <c r="F33" s="25">
        <v>368622</v>
      </c>
      <c r="G33" s="25">
        <f>F33/E33*100</f>
        <v>100</v>
      </c>
      <c r="H33" s="56" t="s">
        <v>42</v>
      </c>
      <c r="I33" s="28">
        <v>50</v>
      </c>
      <c r="J33" s="46">
        <v>50</v>
      </c>
      <c r="K33" s="56" t="s">
        <v>4</v>
      </c>
      <c r="O33" s="43"/>
    </row>
    <row r="34" spans="1:15" ht="43.5" customHeight="1" x14ac:dyDescent="0.35">
      <c r="A34" s="66" t="s">
        <v>36</v>
      </c>
      <c r="B34" s="66" t="s">
        <v>43</v>
      </c>
      <c r="C34" s="66" t="s">
        <v>66</v>
      </c>
      <c r="D34" s="56" t="s">
        <v>6</v>
      </c>
      <c r="E34" s="25">
        <f>E35+E36</f>
        <v>470910050.63</v>
      </c>
      <c r="F34" s="25">
        <f>F35+F36</f>
        <v>470910050.63</v>
      </c>
      <c r="G34" s="25">
        <f t="shared" ref="G34:G37" si="5">F34/E34*100</f>
        <v>100</v>
      </c>
      <c r="H34" s="66" t="s">
        <v>127</v>
      </c>
      <c r="I34" s="104">
        <v>46550</v>
      </c>
      <c r="J34" s="104">
        <v>46550</v>
      </c>
      <c r="K34" s="66" t="s">
        <v>4</v>
      </c>
      <c r="O34" s="43"/>
    </row>
    <row r="35" spans="1:15" ht="43.5" customHeight="1" x14ac:dyDescent="0.35">
      <c r="A35" s="75"/>
      <c r="B35" s="67"/>
      <c r="C35" s="67"/>
      <c r="D35" s="56" t="s">
        <v>22</v>
      </c>
      <c r="E35" s="25">
        <f>E38</f>
        <v>51800150.630000003</v>
      </c>
      <c r="F35" s="25">
        <f>F38</f>
        <v>51800150.630000003</v>
      </c>
      <c r="G35" s="25">
        <f t="shared" si="5"/>
        <v>100</v>
      </c>
      <c r="H35" s="67"/>
      <c r="I35" s="108"/>
      <c r="J35" s="108"/>
      <c r="K35" s="75"/>
      <c r="O35" s="43"/>
    </row>
    <row r="36" spans="1:15" ht="43.5" customHeight="1" x14ac:dyDescent="0.35">
      <c r="A36" s="75"/>
      <c r="B36" s="67"/>
      <c r="C36" s="67"/>
      <c r="D36" s="56" t="s">
        <v>7</v>
      </c>
      <c r="E36" s="25">
        <f>E39</f>
        <v>419109900</v>
      </c>
      <c r="F36" s="25">
        <f>F39</f>
        <v>419109900</v>
      </c>
      <c r="G36" s="25">
        <f t="shared" si="5"/>
        <v>100</v>
      </c>
      <c r="H36" s="68"/>
      <c r="I36" s="130"/>
      <c r="J36" s="130"/>
      <c r="K36" s="75"/>
      <c r="O36" s="43"/>
    </row>
    <row r="37" spans="1:15" ht="41.25" customHeight="1" x14ac:dyDescent="0.35">
      <c r="A37" s="106" t="s">
        <v>139</v>
      </c>
      <c r="B37" s="66" t="s">
        <v>75</v>
      </c>
      <c r="C37" s="66" t="s">
        <v>66</v>
      </c>
      <c r="D37" s="56" t="s">
        <v>6</v>
      </c>
      <c r="E37" s="25">
        <f>E38+E39</f>
        <v>470910050.63</v>
      </c>
      <c r="F37" s="25">
        <f>F38+F39</f>
        <v>470910050.63</v>
      </c>
      <c r="G37" s="25">
        <f t="shared" si="5"/>
        <v>100</v>
      </c>
      <c r="H37" s="92" t="s">
        <v>128</v>
      </c>
      <c r="I37" s="93"/>
      <c r="J37" s="94"/>
      <c r="K37" s="66" t="s">
        <v>4</v>
      </c>
      <c r="O37" s="43"/>
    </row>
    <row r="38" spans="1:15" ht="41.25" customHeight="1" x14ac:dyDescent="0.35">
      <c r="A38" s="134"/>
      <c r="B38" s="67"/>
      <c r="C38" s="67"/>
      <c r="D38" s="56" t="s">
        <v>22</v>
      </c>
      <c r="E38" s="25">
        <v>51800150.630000003</v>
      </c>
      <c r="F38" s="25">
        <v>51800150.630000003</v>
      </c>
      <c r="G38" s="25">
        <f>F38/E38*100</f>
        <v>100</v>
      </c>
      <c r="H38" s="90"/>
      <c r="I38" s="96"/>
      <c r="J38" s="97"/>
      <c r="K38" s="67"/>
      <c r="O38" s="43"/>
    </row>
    <row r="39" spans="1:15" ht="41.25" customHeight="1" x14ac:dyDescent="0.35">
      <c r="A39" s="135"/>
      <c r="B39" s="68"/>
      <c r="C39" s="68"/>
      <c r="D39" s="56" t="s">
        <v>7</v>
      </c>
      <c r="E39" s="25">
        <v>419109900</v>
      </c>
      <c r="F39" s="25">
        <v>419109900</v>
      </c>
      <c r="G39" s="25">
        <f>F39/E39*100</f>
        <v>100</v>
      </c>
      <c r="H39" s="124"/>
      <c r="I39" s="132"/>
      <c r="J39" s="133"/>
      <c r="K39" s="68"/>
      <c r="O39" s="43"/>
    </row>
    <row r="40" spans="1:15" ht="249.75" customHeight="1" x14ac:dyDescent="0.35">
      <c r="A40" s="55" t="s">
        <v>108</v>
      </c>
      <c r="B40" s="56" t="s">
        <v>140</v>
      </c>
      <c r="C40" s="56" t="s">
        <v>66</v>
      </c>
      <c r="D40" s="56" t="s">
        <v>22</v>
      </c>
      <c r="E40" s="25">
        <v>3828000</v>
      </c>
      <c r="F40" s="25">
        <v>3428000</v>
      </c>
      <c r="G40" s="25">
        <f>F40/E40*100</f>
        <v>89.550679205851623</v>
      </c>
      <c r="H40" s="55" t="s">
        <v>154</v>
      </c>
      <c r="I40" s="54">
        <v>1</v>
      </c>
      <c r="J40" s="54">
        <v>0</v>
      </c>
      <c r="K40" s="57" t="s">
        <v>164</v>
      </c>
      <c r="O40" s="43"/>
    </row>
    <row r="41" spans="1:15" ht="126.75" customHeight="1" x14ac:dyDescent="0.35">
      <c r="A41" s="65" t="s">
        <v>171</v>
      </c>
      <c r="B41" s="56" t="s">
        <v>169</v>
      </c>
      <c r="C41" s="56" t="s">
        <v>66</v>
      </c>
      <c r="D41" s="56" t="s">
        <v>22</v>
      </c>
      <c r="E41" s="25">
        <v>142200.10999999999</v>
      </c>
      <c r="F41" s="25">
        <v>142200.10999999999</v>
      </c>
      <c r="G41" s="25">
        <f t="shared" ref="G41" si="6">F41/E41*100</f>
        <v>100</v>
      </c>
      <c r="H41" s="55" t="s">
        <v>96</v>
      </c>
      <c r="I41" s="54">
        <v>3</v>
      </c>
      <c r="J41" s="54">
        <v>1</v>
      </c>
      <c r="K41" s="38" t="s">
        <v>163</v>
      </c>
      <c r="O41" s="43"/>
    </row>
    <row r="42" spans="1:15" ht="45.75" customHeight="1" x14ac:dyDescent="0.35">
      <c r="A42" s="106" t="s">
        <v>16</v>
      </c>
      <c r="B42" s="88" t="s">
        <v>124</v>
      </c>
      <c r="C42" s="89"/>
      <c r="D42" s="56" t="s">
        <v>6</v>
      </c>
      <c r="E42" s="25">
        <f>E43</f>
        <v>18725825.02</v>
      </c>
      <c r="F42" s="25">
        <f>F43</f>
        <v>18256001.32</v>
      </c>
      <c r="G42" s="25">
        <f>F42/E42*100</f>
        <v>97.491038715259776</v>
      </c>
      <c r="H42" s="69" t="s">
        <v>4</v>
      </c>
      <c r="I42" s="69" t="s">
        <v>4</v>
      </c>
      <c r="J42" s="69" t="s">
        <v>4</v>
      </c>
      <c r="K42" s="69" t="s">
        <v>4</v>
      </c>
      <c r="O42" s="43"/>
    </row>
    <row r="43" spans="1:15" ht="50.25" customHeight="1" x14ac:dyDescent="0.35">
      <c r="A43" s="67"/>
      <c r="B43" s="131"/>
      <c r="C43" s="91"/>
      <c r="D43" s="56" t="str">
        <f>$D$17</f>
        <v xml:space="preserve">местный бюджет </v>
      </c>
      <c r="E43" s="25">
        <f>E45+E50</f>
        <v>18725825.02</v>
      </c>
      <c r="F43" s="25">
        <f>F45+F50</f>
        <v>18256001.32</v>
      </c>
      <c r="G43" s="25">
        <f>F43/E43*100</f>
        <v>97.491038715259776</v>
      </c>
      <c r="H43" s="70"/>
      <c r="I43" s="70"/>
      <c r="J43" s="70"/>
      <c r="K43" s="70"/>
      <c r="O43" s="43"/>
    </row>
    <row r="44" spans="1:15" ht="64.5" customHeight="1" x14ac:dyDescent="0.35">
      <c r="A44" s="106" t="s">
        <v>17</v>
      </c>
      <c r="B44" s="66" t="s">
        <v>19</v>
      </c>
      <c r="C44" s="66" t="s">
        <v>40</v>
      </c>
      <c r="D44" s="56" t="s">
        <v>6</v>
      </c>
      <c r="E44" s="25">
        <f>E45</f>
        <v>16751384.6</v>
      </c>
      <c r="F44" s="25">
        <f>F45</f>
        <v>16420270.17</v>
      </c>
      <c r="G44" s="25">
        <f t="shared" ref="G44:G45" si="7">F44/E44*100</f>
        <v>98.023360827140223</v>
      </c>
      <c r="H44" s="66" t="s">
        <v>74</v>
      </c>
      <c r="I44" s="69">
        <v>59.57</v>
      </c>
      <c r="J44" s="69">
        <v>59.57</v>
      </c>
      <c r="K44" s="66" t="s">
        <v>4</v>
      </c>
      <c r="O44" s="43"/>
    </row>
    <row r="45" spans="1:15" ht="69" customHeight="1" x14ac:dyDescent="0.35">
      <c r="A45" s="67"/>
      <c r="B45" s="67"/>
      <c r="C45" s="67"/>
      <c r="D45" s="56" t="str">
        <f>$D$17</f>
        <v xml:space="preserve">местный бюджет </v>
      </c>
      <c r="E45" s="25">
        <f>E46+E47+E48</f>
        <v>16751384.6</v>
      </c>
      <c r="F45" s="25">
        <f>F46+F47+F48</f>
        <v>16420270.17</v>
      </c>
      <c r="G45" s="25">
        <f t="shared" si="7"/>
        <v>98.023360827140223</v>
      </c>
      <c r="H45" s="84"/>
      <c r="I45" s="84"/>
      <c r="J45" s="84"/>
      <c r="K45" s="67"/>
      <c r="O45" s="43"/>
    </row>
    <row r="46" spans="1:15" ht="141" customHeight="1" x14ac:dyDescent="0.35">
      <c r="A46" s="63" t="s">
        <v>30</v>
      </c>
      <c r="B46" s="56" t="s">
        <v>77</v>
      </c>
      <c r="C46" s="56" t="s">
        <v>40</v>
      </c>
      <c r="D46" s="56" t="str">
        <f>$D$17</f>
        <v xml:space="preserve">местный бюджет </v>
      </c>
      <c r="E46" s="25">
        <v>9310152.2699999996</v>
      </c>
      <c r="F46" s="25">
        <v>8979568.3200000003</v>
      </c>
      <c r="G46" s="25">
        <f t="shared" ref="G46:G50" si="8">F46/E46*100</f>
        <v>96.449210062167978</v>
      </c>
      <c r="H46" s="56" t="s">
        <v>4</v>
      </c>
      <c r="I46" s="28" t="s">
        <v>4</v>
      </c>
      <c r="J46" s="28" t="s">
        <v>4</v>
      </c>
      <c r="K46" s="57" t="s">
        <v>165</v>
      </c>
      <c r="O46" s="43"/>
    </row>
    <row r="47" spans="1:15" ht="126" customHeight="1" x14ac:dyDescent="0.35">
      <c r="A47" s="63" t="s">
        <v>31</v>
      </c>
      <c r="B47" s="56" t="s">
        <v>76</v>
      </c>
      <c r="C47" s="56" t="s">
        <v>40</v>
      </c>
      <c r="D47" s="56" t="str">
        <f>$D$17</f>
        <v xml:space="preserve">местный бюджет </v>
      </c>
      <c r="E47" s="25">
        <v>6708391.8499999996</v>
      </c>
      <c r="F47" s="25">
        <v>6708391.8499999996</v>
      </c>
      <c r="G47" s="25">
        <f t="shared" si="8"/>
        <v>100</v>
      </c>
      <c r="H47" s="56" t="s">
        <v>4</v>
      </c>
      <c r="I47" s="28" t="s">
        <v>4</v>
      </c>
      <c r="J47" s="28" t="s">
        <v>4</v>
      </c>
      <c r="K47" s="56" t="s">
        <v>4</v>
      </c>
      <c r="O47" s="43"/>
    </row>
    <row r="48" spans="1:15" ht="126.75" customHeight="1" x14ac:dyDescent="0.35">
      <c r="A48" s="62" t="s">
        <v>32</v>
      </c>
      <c r="B48" s="52" t="s">
        <v>168</v>
      </c>
      <c r="C48" s="52" t="s">
        <v>40</v>
      </c>
      <c r="D48" s="56" t="str">
        <f>$D$17</f>
        <v xml:space="preserve">местный бюджет </v>
      </c>
      <c r="E48" s="25">
        <v>732840.48</v>
      </c>
      <c r="F48" s="25">
        <v>732310</v>
      </c>
      <c r="G48" s="25">
        <f t="shared" ref="G48" si="9">F48/E48*100</f>
        <v>99.927613168966872</v>
      </c>
      <c r="H48" s="52" t="s">
        <v>4</v>
      </c>
      <c r="I48" s="53" t="s">
        <v>4</v>
      </c>
      <c r="J48" s="53" t="s">
        <v>4</v>
      </c>
      <c r="K48" s="57" t="s">
        <v>156</v>
      </c>
      <c r="O48" s="43"/>
    </row>
    <row r="49" spans="1:15" ht="63" customHeight="1" x14ac:dyDescent="0.35">
      <c r="A49" s="106" t="s">
        <v>14</v>
      </c>
      <c r="B49" s="77" t="s">
        <v>78</v>
      </c>
      <c r="C49" s="66" t="s">
        <v>40</v>
      </c>
      <c r="D49" s="56" t="s">
        <v>6</v>
      </c>
      <c r="E49" s="25">
        <f>E50</f>
        <v>1974440.42</v>
      </c>
      <c r="F49" s="25">
        <f>F50</f>
        <v>1835731.15</v>
      </c>
      <c r="G49" s="25">
        <f t="shared" si="8"/>
        <v>92.974755348657212</v>
      </c>
      <c r="H49" s="92" t="s">
        <v>58</v>
      </c>
      <c r="I49" s="93"/>
      <c r="J49" s="94"/>
      <c r="K49" s="79" t="s">
        <v>157</v>
      </c>
      <c r="O49" s="43"/>
    </row>
    <row r="50" spans="1:15" ht="63" customHeight="1" x14ac:dyDescent="0.35">
      <c r="A50" s="67"/>
      <c r="B50" s="78"/>
      <c r="C50" s="67"/>
      <c r="D50" s="56" t="s">
        <v>22</v>
      </c>
      <c r="E50" s="25">
        <v>1974440.42</v>
      </c>
      <c r="F50" s="25">
        <v>1835731.15</v>
      </c>
      <c r="G50" s="25">
        <f t="shared" si="8"/>
        <v>92.974755348657212</v>
      </c>
      <c r="H50" s="95"/>
      <c r="I50" s="96"/>
      <c r="J50" s="97"/>
      <c r="K50" s="80"/>
      <c r="O50" s="43"/>
    </row>
    <row r="51" spans="1:15" ht="35.1" customHeight="1" x14ac:dyDescent="0.35">
      <c r="A51" s="106" t="s">
        <v>23</v>
      </c>
      <c r="B51" s="88" t="s">
        <v>125</v>
      </c>
      <c r="C51" s="89"/>
      <c r="D51" s="56" t="s">
        <v>6</v>
      </c>
      <c r="E51" s="25">
        <f>E52+E53</f>
        <v>5998098.6299999999</v>
      </c>
      <c r="F51" s="25">
        <f>F52+F53</f>
        <v>5998098.6299999999</v>
      </c>
      <c r="G51" s="25">
        <f t="shared" ref="G51" si="10">F51/E51*100</f>
        <v>100</v>
      </c>
      <c r="H51" s="69" t="s">
        <v>4</v>
      </c>
      <c r="I51" s="69" t="s">
        <v>4</v>
      </c>
      <c r="J51" s="69" t="s">
        <v>4</v>
      </c>
      <c r="K51" s="69" t="s">
        <v>4</v>
      </c>
      <c r="O51" s="43"/>
    </row>
    <row r="52" spans="1:15" ht="35.1" customHeight="1" x14ac:dyDescent="0.35">
      <c r="A52" s="67"/>
      <c r="B52" s="90"/>
      <c r="C52" s="91"/>
      <c r="D52" s="56" t="s">
        <v>22</v>
      </c>
      <c r="E52" s="25">
        <f>E55+E58+E59</f>
        <v>5998098.6299999999</v>
      </c>
      <c r="F52" s="25">
        <f>F55+F58+F59</f>
        <v>5998098.6299999999</v>
      </c>
      <c r="G52" s="25">
        <f>F52/E52*100</f>
        <v>100</v>
      </c>
      <c r="H52" s="84"/>
      <c r="I52" s="84"/>
      <c r="J52" s="84"/>
      <c r="K52" s="84"/>
      <c r="O52" s="43"/>
    </row>
    <row r="53" spans="1:15" ht="35.1" customHeight="1" x14ac:dyDescent="0.35">
      <c r="A53" s="68"/>
      <c r="B53" s="124"/>
      <c r="C53" s="125"/>
      <c r="D53" s="56" t="s">
        <v>7</v>
      </c>
      <c r="E53" s="25">
        <v>0</v>
      </c>
      <c r="F53" s="25">
        <v>0</v>
      </c>
      <c r="G53" s="25" t="s">
        <v>119</v>
      </c>
      <c r="H53" s="85"/>
      <c r="I53" s="85"/>
      <c r="J53" s="85"/>
      <c r="K53" s="85"/>
      <c r="O53" s="43"/>
    </row>
    <row r="54" spans="1:15" ht="262.5" customHeight="1" x14ac:dyDescent="0.35">
      <c r="A54" s="66" t="s">
        <v>24</v>
      </c>
      <c r="B54" s="127" t="s">
        <v>80</v>
      </c>
      <c r="C54" s="127" t="s">
        <v>40</v>
      </c>
      <c r="D54" s="56" t="s">
        <v>6</v>
      </c>
      <c r="E54" s="25">
        <f>E55</f>
        <v>28098.63</v>
      </c>
      <c r="F54" s="25">
        <f>F55</f>
        <v>28098.63</v>
      </c>
      <c r="G54" s="25">
        <f t="shared" ref="G54:G55" si="11">F54/E54*100</f>
        <v>100</v>
      </c>
      <c r="H54" s="59" t="s">
        <v>97</v>
      </c>
      <c r="I54" s="1">
        <v>100</v>
      </c>
      <c r="J54" s="1">
        <v>100</v>
      </c>
      <c r="K54" s="54" t="s">
        <v>4</v>
      </c>
      <c r="O54" s="43"/>
    </row>
    <row r="55" spans="1:15" ht="258" customHeight="1" x14ac:dyDescent="0.35">
      <c r="A55" s="75"/>
      <c r="B55" s="128"/>
      <c r="C55" s="128"/>
      <c r="D55" s="66" t="s">
        <v>22</v>
      </c>
      <c r="E55" s="104">
        <f>E57</f>
        <v>28098.63</v>
      </c>
      <c r="F55" s="104">
        <f>F57</f>
        <v>28098.63</v>
      </c>
      <c r="G55" s="104">
        <f t="shared" si="11"/>
        <v>100</v>
      </c>
      <c r="H55" s="1" t="s">
        <v>98</v>
      </c>
      <c r="I55" s="1">
        <v>95</v>
      </c>
      <c r="J55" s="1">
        <v>95</v>
      </c>
      <c r="K55" s="54" t="s">
        <v>4</v>
      </c>
      <c r="O55" s="43"/>
    </row>
    <row r="56" spans="1:15" ht="263.25" customHeight="1" x14ac:dyDescent="0.35">
      <c r="A56" s="76"/>
      <c r="B56" s="129"/>
      <c r="C56" s="129"/>
      <c r="D56" s="68"/>
      <c r="E56" s="85"/>
      <c r="F56" s="85"/>
      <c r="G56" s="85"/>
      <c r="H56" s="59" t="s">
        <v>99</v>
      </c>
      <c r="I56" s="1">
        <v>95</v>
      </c>
      <c r="J56" s="1">
        <v>95</v>
      </c>
      <c r="K56" s="54" t="s">
        <v>4</v>
      </c>
      <c r="O56" s="43"/>
    </row>
    <row r="57" spans="1:15" ht="141" customHeight="1" x14ac:dyDescent="0.35">
      <c r="A57" s="64" t="s">
        <v>79</v>
      </c>
      <c r="B57" s="56" t="s">
        <v>141</v>
      </c>
      <c r="C57" s="51" t="s">
        <v>40</v>
      </c>
      <c r="D57" s="56" t="s">
        <v>22</v>
      </c>
      <c r="E57" s="25">
        <v>28098.63</v>
      </c>
      <c r="F57" s="25">
        <v>28098.63</v>
      </c>
      <c r="G57" s="25">
        <f>F57/E57*100</f>
        <v>100</v>
      </c>
      <c r="H57" s="55" t="s">
        <v>4</v>
      </c>
      <c r="I57" s="55" t="s">
        <v>4</v>
      </c>
      <c r="J57" s="54" t="s">
        <v>4</v>
      </c>
      <c r="K57" s="54" t="s">
        <v>4</v>
      </c>
      <c r="O57" s="43"/>
    </row>
    <row r="58" spans="1:15" ht="133.5" customHeight="1" x14ac:dyDescent="0.35">
      <c r="A58" s="63" t="s">
        <v>25</v>
      </c>
      <c r="B58" s="56" t="s">
        <v>94</v>
      </c>
      <c r="C58" s="56" t="s">
        <v>40</v>
      </c>
      <c r="D58" s="56" t="s">
        <v>22</v>
      </c>
      <c r="E58" s="25">
        <v>5770000</v>
      </c>
      <c r="F58" s="25">
        <v>5770000</v>
      </c>
      <c r="G58" s="25">
        <f>F58/E58*100</f>
        <v>100</v>
      </c>
      <c r="H58" s="1" t="s">
        <v>101</v>
      </c>
      <c r="I58" s="28">
        <v>2</v>
      </c>
      <c r="J58" s="28">
        <v>2</v>
      </c>
      <c r="K58" s="55" t="s">
        <v>4</v>
      </c>
      <c r="O58" s="43"/>
    </row>
    <row r="59" spans="1:15" ht="115.5" customHeight="1" x14ac:dyDescent="0.35">
      <c r="A59" s="106" t="s">
        <v>109</v>
      </c>
      <c r="B59" s="66" t="s">
        <v>53</v>
      </c>
      <c r="C59" s="66" t="s">
        <v>54</v>
      </c>
      <c r="D59" s="66" t="s">
        <v>22</v>
      </c>
      <c r="E59" s="104">
        <v>200000</v>
      </c>
      <c r="F59" s="104">
        <v>200000</v>
      </c>
      <c r="G59" s="104">
        <f>F59/E59*100</f>
        <v>100</v>
      </c>
      <c r="H59" s="1" t="s">
        <v>55</v>
      </c>
      <c r="I59" s="29">
        <v>16525</v>
      </c>
      <c r="J59" s="29">
        <v>16525</v>
      </c>
      <c r="K59" s="66" t="s">
        <v>4</v>
      </c>
      <c r="O59" s="43"/>
    </row>
    <row r="60" spans="1:15" ht="111" customHeight="1" x14ac:dyDescent="0.35">
      <c r="A60" s="67"/>
      <c r="B60" s="67"/>
      <c r="C60" s="67"/>
      <c r="D60" s="67"/>
      <c r="E60" s="84"/>
      <c r="F60" s="84"/>
      <c r="G60" s="84"/>
      <c r="H60" s="1" t="s">
        <v>56</v>
      </c>
      <c r="I60" s="28">
        <v>200</v>
      </c>
      <c r="J60" s="28">
        <v>200</v>
      </c>
      <c r="K60" s="67"/>
      <c r="O60" s="43"/>
    </row>
    <row r="61" spans="1:15" ht="104.25" customHeight="1" x14ac:dyDescent="0.35">
      <c r="A61" s="67"/>
      <c r="B61" s="67"/>
      <c r="C61" s="67"/>
      <c r="D61" s="67"/>
      <c r="E61" s="84"/>
      <c r="F61" s="84"/>
      <c r="G61" s="84"/>
      <c r="H61" s="58" t="s">
        <v>57</v>
      </c>
      <c r="I61" s="53">
        <v>440</v>
      </c>
      <c r="J61" s="53">
        <v>440</v>
      </c>
      <c r="K61" s="67"/>
      <c r="O61" s="43"/>
    </row>
    <row r="62" spans="1:15" ht="35.1" customHeight="1" x14ac:dyDescent="0.35">
      <c r="A62" s="106" t="s">
        <v>44</v>
      </c>
      <c r="B62" s="88" t="s">
        <v>122</v>
      </c>
      <c r="C62" s="89"/>
      <c r="D62" s="56" t="s">
        <v>6</v>
      </c>
      <c r="E62" s="25">
        <f>E63+E64+E65+E66</f>
        <v>18905116.32</v>
      </c>
      <c r="F62" s="25">
        <f>F63+F64+F65+F66</f>
        <v>18505555.769999996</v>
      </c>
      <c r="G62" s="25">
        <f>F62/E62*100</f>
        <v>97.886495151699734</v>
      </c>
      <c r="H62" s="66" t="s">
        <v>4</v>
      </c>
      <c r="I62" s="69" t="s">
        <v>4</v>
      </c>
      <c r="J62" s="69" t="s">
        <v>4</v>
      </c>
      <c r="K62" s="66" t="s">
        <v>4</v>
      </c>
      <c r="O62" s="43"/>
    </row>
    <row r="63" spans="1:15" ht="35.1" customHeight="1" x14ac:dyDescent="0.35">
      <c r="A63" s="67"/>
      <c r="B63" s="90"/>
      <c r="C63" s="91"/>
      <c r="D63" s="56" t="s">
        <v>22</v>
      </c>
      <c r="E63" s="25">
        <f>E68+E75+E77+E78+E80+E84+E96+E100+E104</f>
        <v>11742994.02</v>
      </c>
      <c r="F63" s="25">
        <f>F68+F75+F77+F78+F80+F84+F96+F100+F104</f>
        <v>11344291.68</v>
      </c>
      <c r="G63" s="25">
        <f t="shared" ref="G63:G66" si="12">F63/E63*100</f>
        <v>96.604764174102854</v>
      </c>
      <c r="H63" s="67"/>
      <c r="I63" s="84"/>
      <c r="J63" s="84"/>
      <c r="K63" s="67"/>
      <c r="O63" s="43"/>
    </row>
    <row r="64" spans="1:15" ht="35.1" customHeight="1" x14ac:dyDescent="0.35">
      <c r="A64" s="67"/>
      <c r="B64" s="90"/>
      <c r="C64" s="91"/>
      <c r="D64" s="56" t="s">
        <v>7</v>
      </c>
      <c r="E64" s="25">
        <f>E76+E97+E101+E105</f>
        <v>6113166.21</v>
      </c>
      <c r="F64" s="25">
        <f>F76+F97+F101+F105</f>
        <v>6113163.2599999998</v>
      </c>
      <c r="G64" s="25">
        <f t="shared" si="12"/>
        <v>99.999951743500844</v>
      </c>
      <c r="H64" s="67"/>
      <c r="I64" s="84"/>
      <c r="J64" s="84"/>
      <c r="K64" s="67"/>
      <c r="O64" s="43"/>
    </row>
    <row r="65" spans="1:15" ht="35.1" customHeight="1" x14ac:dyDescent="0.35">
      <c r="A65" s="67"/>
      <c r="B65" s="90"/>
      <c r="C65" s="91"/>
      <c r="D65" s="56" t="s">
        <v>8</v>
      </c>
      <c r="E65" s="25">
        <f>E69</f>
        <v>234630.39999999999</v>
      </c>
      <c r="F65" s="25">
        <f>F69</f>
        <v>234630.39999999999</v>
      </c>
      <c r="G65" s="25">
        <f t="shared" si="12"/>
        <v>100</v>
      </c>
      <c r="H65" s="67"/>
      <c r="I65" s="84"/>
      <c r="J65" s="84"/>
      <c r="K65" s="67"/>
      <c r="O65" s="43"/>
    </row>
    <row r="66" spans="1:15" ht="35.1" customHeight="1" x14ac:dyDescent="0.35">
      <c r="A66" s="68"/>
      <c r="B66" s="124"/>
      <c r="C66" s="125"/>
      <c r="D66" s="56" t="s">
        <v>67</v>
      </c>
      <c r="E66" s="25">
        <f>E85+E98+E102+E106</f>
        <v>814325.69</v>
      </c>
      <c r="F66" s="25">
        <f>F85+F98+F102+F106</f>
        <v>813470.43</v>
      </c>
      <c r="G66" s="25">
        <f t="shared" si="12"/>
        <v>99.894973226253015</v>
      </c>
      <c r="H66" s="68"/>
      <c r="I66" s="85"/>
      <c r="J66" s="85"/>
      <c r="K66" s="68"/>
      <c r="O66" s="43"/>
    </row>
    <row r="67" spans="1:15" ht="51" customHeight="1" x14ac:dyDescent="0.35">
      <c r="A67" s="106" t="s">
        <v>20</v>
      </c>
      <c r="B67" s="66" t="s">
        <v>52</v>
      </c>
      <c r="C67" s="66" t="s">
        <v>66</v>
      </c>
      <c r="D67" s="56" t="s">
        <v>6</v>
      </c>
      <c r="E67" s="25">
        <f>E68+E69</f>
        <v>1670686.0099999998</v>
      </c>
      <c r="F67" s="25">
        <f>F68+F69</f>
        <v>1271983.7</v>
      </c>
      <c r="G67" s="25">
        <f>F67/E67*100</f>
        <v>76.135413380279644</v>
      </c>
      <c r="H67" s="66" t="s">
        <v>95</v>
      </c>
      <c r="I67" s="69">
        <v>1</v>
      </c>
      <c r="J67" s="69">
        <v>1</v>
      </c>
      <c r="K67" s="66" t="s">
        <v>4</v>
      </c>
      <c r="O67" s="43"/>
    </row>
    <row r="68" spans="1:15" ht="53.25" customHeight="1" x14ac:dyDescent="0.35">
      <c r="A68" s="67"/>
      <c r="B68" s="67"/>
      <c r="C68" s="75"/>
      <c r="D68" s="56" t="s">
        <v>22</v>
      </c>
      <c r="E68" s="25">
        <f>E71+E73</f>
        <v>1436055.6099999999</v>
      </c>
      <c r="F68" s="25">
        <f>F71+F73</f>
        <v>1037353.3</v>
      </c>
      <c r="G68" s="25">
        <f t="shared" ref="G68:G72" si="13">F68/E68*100</f>
        <v>72.236290348115432</v>
      </c>
      <c r="H68" s="67"/>
      <c r="I68" s="84"/>
      <c r="J68" s="84"/>
      <c r="K68" s="67"/>
      <c r="O68" s="43"/>
    </row>
    <row r="69" spans="1:15" ht="53.25" customHeight="1" x14ac:dyDescent="0.35">
      <c r="A69" s="67"/>
      <c r="B69" s="67"/>
      <c r="C69" s="75"/>
      <c r="D69" s="56" t="s">
        <v>8</v>
      </c>
      <c r="E69" s="25">
        <f>E72</f>
        <v>234630.39999999999</v>
      </c>
      <c r="F69" s="25">
        <f>F72</f>
        <v>234630.39999999999</v>
      </c>
      <c r="G69" s="25">
        <f t="shared" si="13"/>
        <v>100</v>
      </c>
      <c r="H69" s="67"/>
      <c r="I69" s="84"/>
      <c r="J69" s="84"/>
      <c r="K69" s="67"/>
      <c r="O69" s="43"/>
    </row>
    <row r="70" spans="1:15" ht="42" customHeight="1" x14ac:dyDescent="0.35">
      <c r="A70" s="106" t="s">
        <v>81</v>
      </c>
      <c r="B70" s="66" t="s">
        <v>51</v>
      </c>
      <c r="C70" s="66" t="s">
        <v>66</v>
      </c>
      <c r="D70" s="56" t="s">
        <v>6</v>
      </c>
      <c r="E70" s="25">
        <f>E71+E72</f>
        <v>1538290.0799999998</v>
      </c>
      <c r="F70" s="25">
        <f>F71+F72</f>
        <v>1139587.77</v>
      </c>
      <c r="G70" s="25">
        <f t="shared" si="13"/>
        <v>74.081461280696828</v>
      </c>
      <c r="H70" s="136" t="s">
        <v>4</v>
      </c>
      <c r="I70" s="69" t="s">
        <v>4</v>
      </c>
      <c r="J70" s="69" t="s">
        <v>4</v>
      </c>
      <c r="K70" s="109" t="s">
        <v>158</v>
      </c>
      <c r="O70" s="43"/>
    </row>
    <row r="71" spans="1:15" ht="37.5" customHeight="1" x14ac:dyDescent="0.35">
      <c r="A71" s="67"/>
      <c r="B71" s="67"/>
      <c r="C71" s="67"/>
      <c r="D71" s="56" t="s">
        <v>22</v>
      </c>
      <c r="E71" s="25">
        <v>1303659.68</v>
      </c>
      <c r="F71" s="25">
        <v>904957.37</v>
      </c>
      <c r="G71" s="25">
        <f t="shared" si="13"/>
        <v>69.416687796925657</v>
      </c>
      <c r="H71" s="67"/>
      <c r="I71" s="70"/>
      <c r="J71" s="70"/>
      <c r="K71" s="141"/>
      <c r="O71" s="43"/>
    </row>
    <row r="72" spans="1:15" ht="106.5" customHeight="1" x14ac:dyDescent="0.35">
      <c r="A72" s="68"/>
      <c r="B72" s="68"/>
      <c r="C72" s="68"/>
      <c r="D72" s="56" t="s">
        <v>8</v>
      </c>
      <c r="E72" s="25">
        <v>234630.39999999999</v>
      </c>
      <c r="F72" s="25">
        <v>234630.39999999999</v>
      </c>
      <c r="G72" s="25">
        <f t="shared" si="13"/>
        <v>100</v>
      </c>
      <c r="H72" s="68"/>
      <c r="I72" s="71"/>
      <c r="J72" s="71"/>
      <c r="K72" s="142"/>
      <c r="O72" s="43"/>
    </row>
    <row r="73" spans="1:15" ht="123.75" customHeight="1" x14ac:dyDescent="0.35">
      <c r="A73" s="63" t="s">
        <v>45</v>
      </c>
      <c r="B73" s="56" t="s">
        <v>103</v>
      </c>
      <c r="C73" s="56" t="s">
        <v>66</v>
      </c>
      <c r="D73" s="56" t="s">
        <v>22</v>
      </c>
      <c r="E73" s="25">
        <v>132395.93</v>
      </c>
      <c r="F73" s="25">
        <v>132395.93</v>
      </c>
      <c r="G73" s="25">
        <f>F73/E73*100</f>
        <v>100</v>
      </c>
      <c r="H73" s="56" t="s">
        <v>4</v>
      </c>
      <c r="I73" s="28" t="s">
        <v>4</v>
      </c>
      <c r="J73" s="28" t="s">
        <v>4</v>
      </c>
      <c r="K73" s="56" t="s">
        <v>4</v>
      </c>
      <c r="O73" s="43"/>
    </row>
    <row r="74" spans="1:15" ht="39.75" customHeight="1" x14ac:dyDescent="0.35">
      <c r="A74" s="106" t="s">
        <v>46</v>
      </c>
      <c r="B74" s="66" t="s">
        <v>65</v>
      </c>
      <c r="C74" s="66" t="s">
        <v>66</v>
      </c>
      <c r="D74" s="56" t="s">
        <v>6</v>
      </c>
      <c r="E74" s="25">
        <f>E75+E76</f>
        <v>868726.1</v>
      </c>
      <c r="F74" s="25">
        <f>F75+F76</f>
        <v>868726.1</v>
      </c>
      <c r="G74" s="25">
        <f>F74/E74*100</f>
        <v>100</v>
      </c>
      <c r="H74" s="66" t="s">
        <v>73</v>
      </c>
      <c r="I74" s="69">
        <v>220</v>
      </c>
      <c r="J74" s="69">
        <v>220</v>
      </c>
      <c r="K74" s="66" t="s">
        <v>4</v>
      </c>
      <c r="O74" s="43"/>
    </row>
    <row r="75" spans="1:15" ht="39.75" customHeight="1" x14ac:dyDescent="0.35">
      <c r="A75" s="67"/>
      <c r="B75" s="67"/>
      <c r="C75" s="67"/>
      <c r="D75" s="56" t="str">
        <f t="shared" ref="D75" si="14">$D$17</f>
        <v xml:space="preserve">местный бюджет </v>
      </c>
      <c r="E75" s="25">
        <v>95559.89</v>
      </c>
      <c r="F75" s="25">
        <v>95559.89</v>
      </c>
      <c r="G75" s="25">
        <f>F75/E75*100</f>
        <v>100</v>
      </c>
      <c r="H75" s="67"/>
      <c r="I75" s="84"/>
      <c r="J75" s="84"/>
      <c r="K75" s="84"/>
      <c r="O75" s="43"/>
    </row>
    <row r="76" spans="1:15" ht="39.75" customHeight="1" x14ac:dyDescent="0.35">
      <c r="A76" s="68"/>
      <c r="B76" s="68"/>
      <c r="C76" s="68"/>
      <c r="D76" s="56" t="s">
        <v>7</v>
      </c>
      <c r="E76" s="25">
        <v>773166.21</v>
      </c>
      <c r="F76" s="25">
        <v>773166.21</v>
      </c>
      <c r="G76" s="25">
        <f>F76/E76*100</f>
        <v>100</v>
      </c>
      <c r="H76" s="68"/>
      <c r="I76" s="85"/>
      <c r="J76" s="85"/>
      <c r="K76" s="85"/>
      <c r="O76" s="43"/>
    </row>
    <row r="77" spans="1:15" ht="266.25" customHeight="1" x14ac:dyDescent="0.35">
      <c r="A77" s="63" t="s">
        <v>47</v>
      </c>
      <c r="B77" s="56" t="s">
        <v>82</v>
      </c>
      <c r="C77" s="56" t="s">
        <v>66</v>
      </c>
      <c r="D77" s="56" t="s">
        <v>22</v>
      </c>
      <c r="E77" s="25">
        <v>955638.49</v>
      </c>
      <c r="F77" s="25">
        <v>955638.49</v>
      </c>
      <c r="G77" s="25">
        <f t="shared" ref="G77:G78" si="15">F77/E77*100</f>
        <v>100</v>
      </c>
      <c r="H77" s="1" t="s">
        <v>100</v>
      </c>
      <c r="I77" s="28">
        <v>100</v>
      </c>
      <c r="J77" s="28">
        <v>100</v>
      </c>
      <c r="K77" s="56" t="s">
        <v>4</v>
      </c>
      <c r="O77" s="43"/>
    </row>
    <row r="78" spans="1:15" ht="139.5" customHeight="1" x14ac:dyDescent="0.35">
      <c r="A78" s="63" t="s">
        <v>48</v>
      </c>
      <c r="B78" s="56" t="s">
        <v>72</v>
      </c>
      <c r="C78" s="56" t="s">
        <v>66</v>
      </c>
      <c r="D78" s="56" t="s">
        <v>22</v>
      </c>
      <c r="E78" s="25">
        <v>23620</v>
      </c>
      <c r="F78" s="25">
        <v>23620</v>
      </c>
      <c r="G78" s="25">
        <f t="shared" si="15"/>
        <v>100</v>
      </c>
      <c r="H78" s="56" t="s">
        <v>70</v>
      </c>
      <c r="I78" s="28">
        <v>1</v>
      </c>
      <c r="J78" s="28">
        <v>1</v>
      </c>
      <c r="K78" s="56" t="s">
        <v>4</v>
      </c>
      <c r="O78" s="43"/>
    </row>
    <row r="79" spans="1:15" ht="99.75" customHeight="1" x14ac:dyDescent="0.35">
      <c r="A79" s="126" t="s">
        <v>49</v>
      </c>
      <c r="B79" s="77" t="s">
        <v>83</v>
      </c>
      <c r="C79" s="77" t="s">
        <v>66</v>
      </c>
      <c r="D79" s="56" t="s">
        <v>6</v>
      </c>
      <c r="E79" s="25">
        <f>E80</f>
        <v>7205062.5099999998</v>
      </c>
      <c r="F79" s="25">
        <f>F80</f>
        <v>7205062.5099999998</v>
      </c>
      <c r="G79" s="25">
        <f>F79/E79*100</f>
        <v>100</v>
      </c>
      <c r="H79" s="66" t="s">
        <v>91</v>
      </c>
      <c r="I79" s="69">
        <v>100</v>
      </c>
      <c r="J79" s="69">
        <v>100</v>
      </c>
      <c r="K79" s="66" t="s">
        <v>4</v>
      </c>
      <c r="O79" s="43"/>
    </row>
    <row r="80" spans="1:15" ht="141.75" customHeight="1" x14ac:dyDescent="0.35">
      <c r="A80" s="77"/>
      <c r="B80" s="78"/>
      <c r="C80" s="77"/>
      <c r="D80" s="56" t="s">
        <v>22</v>
      </c>
      <c r="E80" s="25">
        <f>E81+E82</f>
        <v>7205062.5099999998</v>
      </c>
      <c r="F80" s="25">
        <f>F81+F82</f>
        <v>7205062.5099999998</v>
      </c>
      <c r="G80" s="25">
        <f>F80/E80*100</f>
        <v>100</v>
      </c>
      <c r="H80" s="76"/>
      <c r="I80" s="85"/>
      <c r="J80" s="85"/>
      <c r="K80" s="68"/>
      <c r="O80" s="43"/>
    </row>
    <row r="81" spans="1:15" ht="119.25" customHeight="1" x14ac:dyDescent="0.35">
      <c r="A81" s="63" t="s">
        <v>85</v>
      </c>
      <c r="B81" s="56" t="s">
        <v>84</v>
      </c>
      <c r="C81" s="56" t="s">
        <v>66</v>
      </c>
      <c r="D81" s="56" t="s">
        <v>22</v>
      </c>
      <c r="E81" s="25">
        <v>6187089.7000000002</v>
      </c>
      <c r="F81" s="25">
        <v>6187089.7000000002</v>
      </c>
      <c r="G81" s="25">
        <f>F81/E81*100</f>
        <v>100</v>
      </c>
      <c r="H81" s="55" t="s">
        <v>4</v>
      </c>
      <c r="I81" s="54" t="s">
        <v>4</v>
      </c>
      <c r="J81" s="54" t="s">
        <v>4</v>
      </c>
      <c r="K81" s="38"/>
      <c r="O81" s="43"/>
    </row>
    <row r="82" spans="1:15" ht="129.75" customHeight="1" x14ac:dyDescent="0.35">
      <c r="A82" s="56" t="s">
        <v>87</v>
      </c>
      <c r="B82" s="56" t="s">
        <v>86</v>
      </c>
      <c r="C82" s="56" t="s">
        <v>66</v>
      </c>
      <c r="D82" s="56" t="s">
        <v>22</v>
      </c>
      <c r="E82" s="25">
        <v>1017972.81</v>
      </c>
      <c r="F82" s="26">
        <v>1017972.81</v>
      </c>
      <c r="G82" s="25">
        <f t="shared" ref="G82" si="16">F82/E82*100</f>
        <v>100</v>
      </c>
      <c r="H82" s="56" t="s">
        <v>4</v>
      </c>
      <c r="I82" s="28" t="s">
        <v>4</v>
      </c>
      <c r="J82" s="28" t="s">
        <v>4</v>
      </c>
      <c r="K82" s="57"/>
      <c r="O82" s="43"/>
    </row>
    <row r="83" spans="1:15" ht="48" customHeight="1" x14ac:dyDescent="0.35">
      <c r="A83" s="66" t="s">
        <v>110</v>
      </c>
      <c r="B83" s="66" t="s">
        <v>88</v>
      </c>
      <c r="C83" s="77" t="s">
        <v>66</v>
      </c>
      <c r="D83" s="56" t="s">
        <v>6</v>
      </c>
      <c r="E83" s="25">
        <f>E84+E85</f>
        <v>2133177.4300000002</v>
      </c>
      <c r="F83" s="25">
        <f>F84+F85</f>
        <v>2132322.5</v>
      </c>
      <c r="G83" s="25">
        <f t="shared" ref="G83:G112" si="17">F83/E83*100</f>
        <v>99.959922227378897</v>
      </c>
      <c r="H83" s="66" t="s">
        <v>89</v>
      </c>
      <c r="I83" s="69">
        <v>3</v>
      </c>
      <c r="J83" s="69">
        <v>3</v>
      </c>
      <c r="K83" s="79"/>
      <c r="O83" s="43"/>
    </row>
    <row r="84" spans="1:15" ht="48" customHeight="1" x14ac:dyDescent="0.35">
      <c r="A84" s="67"/>
      <c r="B84" s="75"/>
      <c r="C84" s="78"/>
      <c r="D84" s="56" t="s">
        <v>22</v>
      </c>
      <c r="E84" s="25">
        <f>E87+E90+E93</f>
        <v>1918851.74</v>
      </c>
      <c r="F84" s="25">
        <f>F87+F90+F93</f>
        <v>1918851.74</v>
      </c>
      <c r="G84" s="25">
        <f t="shared" si="17"/>
        <v>100</v>
      </c>
      <c r="H84" s="75"/>
      <c r="I84" s="84"/>
      <c r="J84" s="84"/>
      <c r="K84" s="80"/>
      <c r="O84" s="43"/>
    </row>
    <row r="85" spans="1:15" ht="48" customHeight="1" x14ac:dyDescent="0.35">
      <c r="A85" s="68"/>
      <c r="B85" s="76"/>
      <c r="C85" s="78"/>
      <c r="D85" s="56" t="s">
        <v>67</v>
      </c>
      <c r="E85" s="25">
        <f>E88+E91+E94</f>
        <v>214325.69</v>
      </c>
      <c r="F85" s="25">
        <f>F88+F91+F94</f>
        <v>213470.76</v>
      </c>
      <c r="G85" s="25">
        <f t="shared" si="17"/>
        <v>99.601107081470261</v>
      </c>
      <c r="H85" s="76"/>
      <c r="I85" s="85"/>
      <c r="J85" s="85"/>
      <c r="K85" s="80"/>
      <c r="O85" s="43"/>
    </row>
    <row r="86" spans="1:15" ht="51.75" customHeight="1" x14ac:dyDescent="0.35">
      <c r="A86" s="66" t="s">
        <v>111</v>
      </c>
      <c r="B86" s="66" t="s">
        <v>144</v>
      </c>
      <c r="C86" s="77" t="s">
        <v>66</v>
      </c>
      <c r="D86" s="56" t="s">
        <v>6</v>
      </c>
      <c r="E86" s="25">
        <f>E87+E88</f>
        <v>400000</v>
      </c>
      <c r="F86" s="25">
        <f>F87+F88</f>
        <v>400000</v>
      </c>
      <c r="G86" s="25">
        <f t="shared" si="17"/>
        <v>100</v>
      </c>
      <c r="H86" s="66" t="s">
        <v>4</v>
      </c>
      <c r="I86" s="66" t="s">
        <v>4</v>
      </c>
      <c r="J86" s="66" t="s">
        <v>4</v>
      </c>
      <c r="K86" s="77" t="s">
        <v>4</v>
      </c>
      <c r="O86" s="43"/>
    </row>
    <row r="87" spans="1:15" ht="51" customHeight="1" x14ac:dyDescent="0.35">
      <c r="A87" s="67"/>
      <c r="B87" s="75"/>
      <c r="C87" s="78"/>
      <c r="D87" s="56" t="s">
        <v>22</v>
      </c>
      <c r="E87" s="25">
        <v>360000</v>
      </c>
      <c r="F87" s="25">
        <v>360000</v>
      </c>
      <c r="G87" s="25">
        <f t="shared" si="17"/>
        <v>100</v>
      </c>
      <c r="H87" s="86"/>
      <c r="I87" s="86"/>
      <c r="J87" s="86"/>
      <c r="K87" s="78"/>
      <c r="O87" s="43"/>
    </row>
    <row r="88" spans="1:15" ht="53.25" customHeight="1" x14ac:dyDescent="0.35">
      <c r="A88" s="68"/>
      <c r="B88" s="76"/>
      <c r="C88" s="78"/>
      <c r="D88" s="56" t="s">
        <v>67</v>
      </c>
      <c r="E88" s="25">
        <v>40000</v>
      </c>
      <c r="F88" s="25">
        <v>40000</v>
      </c>
      <c r="G88" s="25">
        <f t="shared" si="17"/>
        <v>100</v>
      </c>
      <c r="H88" s="87"/>
      <c r="I88" s="87"/>
      <c r="J88" s="87"/>
      <c r="K88" s="78"/>
      <c r="O88" s="43"/>
    </row>
    <row r="89" spans="1:15" ht="53.25" customHeight="1" x14ac:dyDescent="0.35">
      <c r="A89" s="66" t="s">
        <v>142</v>
      </c>
      <c r="B89" s="66" t="s">
        <v>145</v>
      </c>
      <c r="C89" s="77" t="s">
        <v>66</v>
      </c>
      <c r="D89" s="56" t="s">
        <v>6</v>
      </c>
      <c r="E89" s="25">
        <f>E90+E91</f>
        <v>1189920.57</v>
      </c>
      <c r="F89" s="25">
        <f>F90+F91</f>
        <v>1189065.6400000001</v>
      </c>
      <c r="G89" s="25">
        <f t="shared" si="17"/>
        <v>99.928152347177274</v>
      </c>
      <c r="H89" s="66" t="s">
        <v>4</v>
      </c>
      <c r="I89" s="66" t="s">
        <v>4</v>
      </c>
      <c r="J89" s="66" t="s">
        <v>4</v>
      </c>
      <c r="K89" s="79" t="s">
        <v>159</v>
      </c>
      <c r="O89" s="43"/>
    </row>
    <row r="90" spans="1:15" ht="53.25" customHeight="1" x14ac:dyDescent="0.35">
      <c r="A90" s="67"/>
      <c r="B90" s="75"/>
      <c r="C90" s="78"/>
      <c r="D90" s="56" t="s">
        <v>22</v>
      </c>
      <c r="E90" s="25">
        <v>1069920.57</v>
      </c>
      <c r="F90" s="25">
        <v>1069920.57</v>
      </c>
      <c r="G90" s="25">
        <f t="shared" si="17"/>
        <v>100</v>
      </c>
      <c r="H90" s="86"/>
      <c r="I90" s="86"/>
      <c r="J90" s="86"/>
      <c r="K90" s="80"/>
      <c r="O90" s="43"/>
    </row>
    <row r="91" spans="1:15" ht="53.25" customHeight="1" x14ac:dyDescent="0.35">
      <c r="A91" s="68"/>
      <c r="B91" s="76"/>
      <c r="C91" s="78"/>
      <c r="D91" s="56" t="s">
        <v>67</v>
      </c>
      <c r="E91" s="25">
        <v>120000</v>
      </c>
      <c r="F91" s="26">
        <v>119145.07</v>
      </c>
      <c r="G91" s="25">
        <f t="shared" si="17"/>
        <v>99.287558333333337</v>
      </c>
      <c r="H91" s="87"/>
      <c r="I91" s="87"/>
      <c r="J91" s="87"/>
      <c r="K91" s="80"/>
      <c r="O91" s="43"/>
    </row>
    <row r="92" spans="1:15" ht="46.5" customHeight="1" x14ac:dyDescent="0.35">
      <c r="A92" s="66" t="s">
        <v>143</v>
      </c>
      <c r="B92" s="66" t="s">
        <v>146</v>
      </c>
      <c r="C92" s="77" t="s">
        <v>66</v>
      </c>
      <c r="D92" s="56" t="s">
        <v>6</v>
      </c>
      <c r="E92" s="25">
        <f>E93+E94</f>
        <v>543256.86</v>
      </c>
      <c r="F92" s="25">
        <f>F93+F94</f>
        <v>543256.86</v>
      </c>
      <c r="G92" s="25">
        <f t="shared" ref="G92:G94" si="18">F92/E92*100</f>
        <v>100</v>
      </c>
      <c r="H92" s="66" t="s">
        <v>4</v>
      </c>
      <c r="I92" s="66" t="s">
        <v>4</v>
      </c>
      <c r="J92" s="66" t="s">
        <v>4</v>
      </c>
      <c r="K92" s="77" t="s">
        <v>4</v>
      </c>
      <c r="O92" s="43"/>
    </row>
    <row r="93" spans="1:15" ht="46.5" customHeight="1" x14ac:dyDescent="0.35">
      <c r="A93" s="67"/>
      <c r="B93" s="75"/>
      <c r="C93" s="78"/>
      <c r="D93" s="56" t="s">
        <v>22</v>
      </c>
      <c r="E93" s="25">
        <v>488931.17</v>
      </c>
      <c r="F93" s="25">
        <v>488931.17</v>
      </c>
      <c r="G93" s="25">
        <f t="shared" si="18"/>
        <v>100</v>
      </c>
      <c r="H93" s="86"/>
      <c r="I93" s="86"/>
      <c r="J93" s="86"/>
      <c r="K93" s="78"/>
      <c r="O93" s="43"/>
    </row>
    <row r="94" spans="1:15" ht="46.5" customHeight="1" x14ac:dyDescent="0.35">
      <c r="A94" s="68"/>
      <c r="B94" s="76"/>
      <c r="C94" s="78"/>
      <c r="D94" s="56" t="s">
        <v>67</v>
      </c>
      <c r="E94" s="25">
        <v>54325.69</v>
      </c>
      <c r="F94" s="25">
        <v>54325.69</v>
      </c>
      <c r="G94" s="25">
        <f t="shared" si="18"/>
        <v>100</v>
      </c>
      <c r="H94" s="87"/>
      <c r="I94" s="87"/>
      <c r="J94" s="87"/>
      <c r="K94" s="78"/>
      <c r="O94" s="43"/>
    </row>
    <row r="95" spans="1:15" ht="50.1" customHeight="1" x14ac:dyDescent="0.35">
      <c r="A95" s="66" t="s">
        <v>50</v>
      </c>
      <c r="B95" s="66" t="s">
        <v>170</v>
      </c>
      <c r="C95" s="77" t="s">
        <v>66</v>
      </c>
      <c r="D95" s="56" t="s">
        <v>6</v>
      </c>
      <c r="E95" s="25">
        <f>E96+E97+E98</f>
        <v>2048205.78</v>
      </c>
      <c r="F95" s="25">
        <f>F96+F97+F98</f>
        <v>2048205.78</v>
      </c>
      <c r="G95" s="25">
        <f t="shared" si="17"/>
        <v>100</v>
      </c>
      <c r="H95" s="66" t="s">
        <v>160</v>
      </c>
      <c r="I95" s="69">
        <v>1</v>
      </c>
      <c r="J95" s="69">
        <v>1</v>
      </c>
      <c r="K95" s="79"/>
      <c r="O95" s="43"/>
    </row>
    <row r="96" spans="1:15" ht="50.1" customHeight="1" x14ac:dyDescent="0.35">
      <c r="A96" s="67"/>
      <c r="B96" s="75"/>
      <c r="C96" s="78"/>
      <c r="D96" s="56" t="s">
        <v>22</v>
      </c>
      <c r="E96" s="25">
        <v>68205.78</v>
      </c>
      <c r="F96" s="25">
        <v>68205.78</v>
      </c>
      <c r="G96" s="25">
        <f t="shared" si="17"/>
        <v>100</v>
      </c>
      <c r="H96" s="67"/>
      <c r="I96" s="84"/>
      <c r="J96" s="84"/>
      <c r="K96" s="80"/>
      <c r="O96" s="43"/>
    </row>
    <row r="97" spans="1:15" ht="50.1" customHeight="1" x14ac:dyDescent="0.35">
      <c r="A97" s="67"/>
      <c r="B97" s="75"/>
      <c r="C97" s="78"/>
      <c r="D97" s="56" t="s">
        <v>7</v>
      </c>
      <c r="E97" s="25">
        <v>1780000</v>
      </c>
      <c r="F97" s="25">
        <v>1780000</v>
      </c>
      <c r="G97" s="25">
        <f t="shared" ref="G97" si="19">F97/E97*100</f>
        <v>100</v>
      </c>
      <c r="H97" s="67"/>
      <c r="I97" s="84"/>
      <c r="J97" s="84"/>
      <c r="K97" s="80"/>
      <c r="O97" s="43"/>
    </row>
    <row r="98" spans="1:15" ht="50.1" customHeight="1" x14ac:dyDescent="0.35">
      <c r="A98" s="68"/>
      <c r="B98" s="76"/>
      <c r="C98" s="78"/>
      <c r="D98" s="56" t="s">
        <v>67</v>
      </c>
      <c r="E98" s="25">
        <v>200000</v>
      </c>
      <c r="F98" s="25">
        <v>200000</v>
      </c>
      <c r="G98" s="25">
        <f t="shared" si="17"/>
        <v>100</v>
      </c>
      <c r="H98" s="68"/>
      <c r="I98" s="85"/>
      <c r="J98" s="85"/>
      <c r="K98" s="80"/>
      <c r="O98" s="43"/>
    </row>
    <row r="99" spans="1:15" ht="60" customHeight="1" x14ac:dyDescent="0.35">
      <c r="A99" s="66" t="s">
        <v>104</v>
      </c>
      <c r="B99" s="66" t="s">
        <v>166</v>
      </c>
      <c r="C99" s="77" t="s">
        <v>66</v>
      </c>
      <c r="D99" s="56" t="s">
        <v>6</v>
      </c>
      <c r="E99" s="25">
        <f>E100+E101+E102</f>
        <v>2000000</v>
      </c>
      <c r="F99" s="25">
        <f>F100+F101+F102</f>
        <v>1999999.0699999998</v>
      </c>
      <c r="G99" s="25">
        <f t="shared" si="17"/>
        <v>99.99995349999999</v>
      </c>
      <c r="H99" s="66" t="s">
        <v>161</v>
      </c>
      <c r="I99" s="69">
        <v>1</v>
      </c>
      <c r="J99" s="69">
        <v>1</v>
      </c>
      <c r="K99" s="77"/>
      <c r="O99" s="43"/>
    </row>
    <row r="100" spans="1:15" ht="60" customHeight="1" x14ac:dyDescent="0.35">
      <c r="A100" s="67"/>
      <c r="B100" s="75"/>
      <c r="C100" s="78"/>
      <c r="D100" s="56" t="s">
        <v>22</v>
      </c>
      <c r="E100" s="25">
        <v>20000</v>
      </c>
      <c r="F100" s="25">
        <v>19999.990000000002</v>
      </c>
      <c r="G100" s="25">
        <f t="shared" si="17"/>
        <v>99.999949999999998</v>
      </c>
      <c r="H100" s="67"/>
      <c r="I100" s="84"/>
      <c r="J100" s="84"/>
      <c r="K100" s="78"/>
      <c r="O100" s="43"/>
    </row>
    <row r="101" spans="1:15" ht="60" customHeight="1" x14ac:dyDescent="0.35">
      <c r="A101" s="67"/>
      <c r="B101" s="75"/>
      <c r="C101" s="78"/>
      <c r="D101" s="56" t="s">
        <v>7</v>
      </c>
      <c r="E101" s="25">
        <v>1780000</v>
      </c>
      <c r="F101" s="25">
        <v>1779999.17</v>
      </c>
      <c r="G101" s="25">
        <f t="shared" si="17"/>
        <v>99.999953370786514</v>
      </c>
      <c r="H101" s="67"/>
      <c r="I101" s="84"/>
      <c r="J101" s="84"/>
      <c r="K101" s="78"/>
      <c r="O101" s="43"/>
    </row>
    <row r="102" spans="1:15" ht="60" customHeight="1" x14ac:dyDescent="0.35">
      <c r="A102" s="68"/>
      <c r="B102" s="76"/>
      <c r="C102" s="78"/>
      <c r="D102" s="56" t="s">
        <v>67</v>
      </c>
      <c r="E102" s="25">
        <v>200000</v>
      </c>
      <c r="F102" s="25">
        <v>199999.91</v>
      </c>
      <c r="G102" s="25">
        <f>F102/E102*100</f>
        <v>99.999955</v>
      </c>
      <c r="H102" s="68"/>
      <c r="I102" s="85"/>
      <c r="J102" s="85"/>
      <c r="K102" s="78"/>
      <c r="O102" s="43"/>
    </row>
    <row r="103" spans="1:15" ht="60" customHeight="1" x14ac:dyDescent="0.35">
      <c r="A103" s="66" t="s">
        <v>105</v>
      </c>
      <c r="B103" s="66" t="s">
        <v>167</v>
      </c>
      <c r="C103" s="77" t="s">
        <v>66</v>
      </c>
      <c r="D103" s="56" t="s">
        <v>6</v>
      </c>
      <c r="E103" s="25">
        <f>E104+E105+E106</f>
        <v>2000000</v>
      </c>
      <c r="F103" s="25">
        <f>F104+F105+F106</f>
        <v>1999997.6199999999</v>
      </c>
      <c r="G103" s="25">
        <f t="shared" ref="G103:G105" si="20">F103/E103*100</f>
        <v>99.999880999999988</v>
      </c>
      <c r="H103" s="66" t="s">
        <v>162</v>
      </c>
      <c r="I103" s="69">
        <v>1</v>
      </c>
      <c r="J103" s="69">
        <v>1</v>
      </c>
      <c r="K103" s="79" t="s">
        <v>172</v>
      </c>
      <c r="O103" s="43"/>
    </row>
    <row r="104" spans="1:15" ht="60" customHeight="1" x14ac:dyDescent="0.35">
      <c r="A104" s="67"/>
      <c r="B104" s="75"/>
      <c r="C104" s="78"/>
      <c r="D104" s="56" t="s">
        <v>22</v>
      </c>
      <c r="E104" s="25">
        <v>20000</v>
      </c>
      <c r="F104" s="25">
        <v>19999.98</v>
      </c>
      <c r="G104" s="25">
        <f t="shared" si="20"/>
        <v>99.999899999999997</v>
      </c>
      <c r="H104" s="67"/>
      <c r="I104" s="84"/>
      <c r="J104" s="84"/>
      <c r="K104" s="80"/>
      <c r="O104" s="43"/>
    </row>
    <row r="105" spans="1:15" ht="60" customHeight="1" x14ac:dyDescent="0.35">
      <c r="A105" s="67"/>
      <c r="B105" s="75"/>
      <c r="C105" s="78"/>
      <c r="D105" s="56" t="s">
        <v>7</v>
      </c>
      <c r="E105" s="25">
        <v>1780000</v>
      </c>
      <c r="F105" s="25">
        <v>1779997.88</v>
      </c>
      <c r="G105" s="25">
        <f t="shared" si="20"/>
        <v>99.999880898876398</v>
      </c>
      <c r="H105" s="67"/>
      <c r="I105" s="84"/>
      <c r="J105" s="84"/>
      <c r="K105" s="80"/>
      <c r="O105" s="43"/>
    </row>
    <row r="106" spans="1:15" ht="60" customHeight="1" x14ac:dyDescent="0.35">
      <c r="A106" s="68"/>
      <c r="B106" s="76"/>
      <c r="C106" s="78"/>
      <c r="D106" s="56" t="s">
        <v>67</v>
      </c>
      <c r="E106" s="25">
        <v>200000</v>
      </c>
      <c r="F106" s="25">
        <v>199999.76</v>
      </c>
      <c r="G106" s="25">
        <f>F106/E106*100</f>
        <v>99.999880000000005</v>
      </c>
      <c r="H106" s="68"/>
      <c r="I106" s="85"/>
      <c r="J106" s="85"/>
      <c r="K106" s="80"/>
      <c r="O106" s="43"/>
    </row>
    <row r="107" spans="1:15" ht="26.1" customHeight="1" x14ac:dyDescent="0.35">
      <c r="A107" s="66" t="s">
        <v>112</v>
      </c>
      <c r="B107" s="88" t="s">
        <v>126</v>
      </c>
      <c r="C107" s="89"/>
      <c r="D107" s="56" t="s">
        <v>6</v>
      </c>
      <c r="E107" s="25">
        <f>E108+E109</f>
        <v>44663994.280000001</v>
      </c>
      <c r="F107" s="25">
        <f>F108+F109</f>
        <v>0</v>
      </c>
      <c r="G107" s="25">
        <f t="shared" si="17"/>
        <v>0</v>
      </c>
      <c r="H107" s="66" t="s">
        <v>4</v>
      </c>
      <c r="I107" s="66" t="s">
        <v>4</v>
      </c>
      <c r="J107" s="66" t="s">
        <v>4</v>
      </c>
      <c r="K107" s="77" t="s">
        <v>4</v>
      </c>
      <c r="O107" s="43"/>
    </row>
    <row r="108" spans="1:15" ht="26.1" customHeight="1" x14ac:dyDescent="0.35">
      <c r="A108" s="67"/>
      <c r="B108" s="131"/>
      <c r="C108" s="91"/>
      <c r="D108" s="56" t="s">
        <v>22</v>
      </c>
      <c r="E108" s="25">
        <f>E111+E114</f>
        <v>3224494.28</v>
      </c>
      <c r="F108" s="25">
        <f>F111+F114</f>
        <v>0</v>
      </c>
      <c r="G108" s="25">
        <f t="shared" si="17"/>
        <v>0</v>
      </c>
      <c r="H108" s="67"/>
      <c r="I108" s="67"/>
      <c r="J108" s="67"/>
      <c r="K108" s="78"/>
      <c r="O108" s="43"/>
    </row>
    <row r="109" spans="1:15" ht="26.1" customHeight="1" x14ac:dyDescent="0.35">
      <c r="A109" s="68"/>
      <c r="B109" s="137"/>
      <c r="C109" s="125"/>
      <c r="D109" s="56" t="s">
        <v>7</v>
      </c>
      <c r="E109" s="25">
        <f>E112+E115</f>
        <v>41439500</v>
      </c>
      <c r="F109" s="25">
        <f>F112+F115</f>
        <v>0</v>
      </c>
      <c r="G109" s="25">
        <f t="shared" si="17"/>
        <v>0</v>
      </c>
      <c r="H109" s="68"/>
      <c r="I109" s="68"/>
      <c r="J109" s="68"/>
      <c r="K109" s="78"/>
      <c r="O109" s="43"/>
    </row>
    <row r="110" spans="1:15" ht="49.5" customHeight="1" x14ac:dyDescent="0.35">
      <c r="A110" s="66" t="s">
        <v>113</v>
      </c>
      <c r="B110" s="66" t="s">
        <v>116</v>
      </c>
      <c r="C110" s="77" t="s">
        <v>117</v>
      </c>
      <c r="D110" s="56" t="s">
        <v>6</v>
      </c>
      <c r="E110" s="25">
        <f>E111+E112</f>
        <v>32243994.280000001</v>
      </c>
      <c r="F110" s="25">
        <f>F111+F112</f>
        <v>0</v>
      </c>
      <c r="G110" s="25">
        <f t="shared" si="17"/>
        <v>0</v>
      </c>
      <c r="H110" s="81" t="s">
        <v>120</v>
      </c>
      <c r="I110" s="69">
        <v>1</v>
      </c>
      <c r="J110" s="69">
        <v>0</v>
      </c>
      <c r="K110" s="79" t="s">
        <v>148</v>
      </c>
      <c r="O110" s="43"/>
    </row>
    <row r="111" spans="1:15" ht="49.5" customHeight="1" x14ac:dyDescent="0.35">
      <c r="A111" s="67"/>
      <c r="B111" s="75"/>
      <c r="C111" s="78"/>
      <c r="D111" s="56" t="s">
        <v>22</v>
      </c>
      <c r="E111" s="25">
        <v>3224494.28</v>
      </c>
      <c r="F111" s="25">
        <v>0</v>
      </c>
      <c r="G111" s="25">
        <f t="shared" si="17"/>
        <v>0</v>
      </c>
      <c r="H111" s="82"/>
      <c r="I111" s="84"/>
      <c r="J111" s="84"/>
      <c r="K111" s="80"/>
      <c r="O111" s="43"/>
    </row>
    <row r="112" spans="1:15" ht="49.5" customHeight="1" x14ac:dyDescent="0.35">
      <c r="A112" s="68"/>
      <c r="B112" s="76"/>
      <c r="C112" s="78"/>
      <c r="D112" s="56" t="s">
        <v>7</v>
      </c>
      <c r="E112" s="25">
        <v>29019500</v>
      </c>
      <c r="F112" s="26">
        <v>0</v>
      </c>
      <c r="G112" s="25">
        <f t="shared" si="17"/>
        <v>0</v>
      </c>
      <c r="H112" s="83"/>
      <c r="I112" s="85"/>
      <c r="J112" s="85"/>
      <c r="K112" s="80"/>
      <c r="O112" s="43"/>
    </row>
    <row r="113" spans="1:15" ht="51" customHeight="1" x14ac:dyDescent="0.35">
      <c r="A113" s="66" t="s">
        <v>114</v>
      </c>
      <c r="B113" s="66" t="s">
        <v>115</v>
      </c>
      <c r="C113" s="77" t="s">
        <v>117</v>
      </c>
      <c r="D113" s="56" t="s">
        <v>6</v>
      </c>
      <c r="E113" s="25">
        <f>E114+E115</f>
        <v>12420000</v>
      </c>
      <c r="F113" s="25">
        <f>F114+F115</f>
        <v>0</v>
      </c>
      <c r="G113" s="25">
        <f t="shared" ref="G113:G115" si="21">F113/E113*100</f>
        <v>0</v>
      </c>
      <c r="H113" s="81" t="s">
        <v>121</v>
      </c>
      <c r="I113" s="69">
        <v>0</v>
      </c>
      <c r="J113" s="69">
        <v>0</v>
      </c>
      <c r="K113" s="79" t="s">
        <v>173</v>
      </c>
      <c r="O113" s="43"/>
    </row>
    <row r="114" spans="1:15" ht="51" customHeight="1" x14ac:dyDescent="0.35">
      <c r="A114" s="67"/>
      <c r="B114" s="75"/>
      <c r="C114" s="78"/>
      <c r="D114" s="56" t="s">
        <v>22</v>
      </c>
      <c r="E114" s="25">
        <v>0</v>
      </c>
      <c r="F114" s="26">
        <v>0</v>
      </c>
      <c r="G114" s="25" t="s">
        <v>119</v>
      </c>
      <c r="H114" s="82"/>
      <c r="I114" s="84"/>
      <c r="J114" s="84"/>
      <c r="K114" s="80"/>
      <c r="O114" s="43"/>
    </row>
    <row r="115" spans="1:15" ht="56.25" customHeight="1" x14ac:dyDescent="0.35">
      <c r="A115" s="68"/>
      <c r="B115" s="76"/>
      <c r="C115" s="78"/>
      <c r="D115" s="56" t="s">
        <v>7</v>
      </c>
      <c r="E115" s="25">
        <v>12420000</v>
      </c>
      <c r="F115" s="26">
        <v>0</v>
      </c>
      <c r="G115" s="25">
        <f t="shared" si="21"/>
        <v>0</v>
      </c>
      <c r="H115" s="83"/>
      <c r="I115" s="85"/>
      <c r="J115" s="85"/>
      <c r="K115" s="80"/>
    </row>
    <row r="116" spans="1:15" ht="39" customHeight="1" x14ac:dyDescent="0.35">
      <c r="A116" s="30"/>
      <c r="B116" s="31"/>
      <c r="C116" s="30"/>
      <c r="D116" s="31"/>
      <c r="E116" s="32"/>
      <c r="F116" s="2"/>
      <c r="G116" s="32"/>
      <c r="H116" s="31"/>
      <c r="I116" s="33"/>
      <c r="J116" s="33"/>
      <c r="K116" s="31"/>
    </row>
    <row r="117" spans="1:15" ht="35.25" customHeight="1" x14ac:dyDescent="0.35">
      <c r="A117" s="34"/>
      <c r="B117" s="31"/>
      <c r="C117" s="31"/>
      <c r="D117" s="31"/>
      <c r="E117" s="32"/>
      <c r="F117" s="2"/>
      <c r="G117" s="33"/>
      <c r="H117" s="31"/>
      <c r="I117" s="33"/>
      <c r="J117" s="33"/>
      <c r="K117" s="31"/>
    </row>
    <row r="118" spans="1:15" s="9" customFormat="1" ht="39" customHeight="1" x14ac:dyDescent="0.45">
      <c r="A118" s="72" t="s">
        <v>63</v>
      </c>
      <c r="B118" s="73"/>
      <c r="C118" s="73"/>
      <c r="D118" s="74"/>
      <c r="E118" s="3"/>
      <c r="F118" s="44"/>
      <c r="G118" s="44"/>
      <c r="H118" s="72" t="s">
        <v>64</v>
      </c>
      <c r="I118" s="72"/>
      <c r="J118" s="72"/>
      <c r="K118" s="72"/>
      <c r="L118" s="39"/>
      <c r="M118" s="39"/>
      <c r="N118" s="39"/>
      <c r="O118" s="40"/>
    </row>
    <row r="119" spans="1:15" ht="44.25" customHeight="1" x14ac:dyDescent="0.35">
      <c r="A119" s="35"/>
      <c r="B119" s="123"/>
      <c r="C119" s="123"/>
      <c r="D119" s="123"/>
      <c r="E119" s="123"/>
      <c r="F119" s="4"/>
      <c r="G119" s="4"/>
      <c r="H119" s="4"/>
      <c r="I119" s="4"/>
      <c r="J119" s="4"/>
      <c r="K119" s="4"/>
    </row>
    <row r="120" spans="1:15" x14ac:dyDescent="0.35">
      <c r="B120" s="5"/>
      <c r="C120" s="6"/>
      <c r="D120" s="6"/>
      <c r="E120" s="7"/>
      <c r="F120" s="7"/>
      <c r="G120" s="7"/>
      <c r="H120" s="7"/>
      <c r="K120" s="37"/>
    </row>
    <row r="121" spans="1:15" x14ac:dyDescent="0.35">
      <c r="B121" s="5"/>
      <c r="C121" s="6"/>
      <c r="D121" s="6"/>
      <c r="E121" s="7"/>
      <c r="F121" s="7"/>
      <c r="G121" s="7"/>
      <c r="H121" s="7"/>
    </row>
    <row r="122" spans="1:15" x14ac:dyDescent="0.35">
      <c r="B122" s="5"/>
      <c r="C122" s="6"/>
      <c r="D122" s="6"/>
      <c r="E122" s="7"/>
      <c r="F122" s="7"/>
      <c r="G122" s="7"/>
      <c r="H122" s="7"/>
    </row>
    <row r="123" spans="1:15" x14ac:dyDescent="0.35">
      <c r="B123" s="9"/>
      <c r="C123" s="9"/>
      <c r="D123" s="9"/>
    </row>
  </sheetData>
  <mergeCells count="189">
    <mergeCell ref="H30:J30"/>
    <mergeCell ref="A92:A94"/>
    <mergeCell ref="B92:B94"/>
    <mergeCell ref="C92:C94"/>
    <mergeCell ref="H92:H94"/>
    <mergeCell ref="I92:I94"/>
    <mergeCell ref="J92:J94"/>
    <mergeCell ref="K92:K94"/>
    <mergeCell ref="A89:A91"/>
    <mergeCell ref="B89:B91"/>
    <mergeCell ref="C89:C91"/>
    <mergeCell ref="H89:H91"/>
    <mergeCell ref="I89:I91"/>
    <mergeCell ref="J89:J91"/>
    <mergeCell ref="K89:K91"/>
    <mergeCell ref="H79:H80"/>
    <mergeCell ref="E55:E56"/>
    <mergeCell ref="K79:K80"/>
    <mergeCell ref="I79:I80"/>
    <mergeCell ref="C74:C76"/>
    <mergeCell ref="I74:I76"/>
    <mergeCell ref="K74:K76"/>
    <mergeCell ref="I67:I69"/>
    <mergeCell ref="K70:K72"/>
    <mergeCell ref="J86:J88"/>
    <mergeCell ref="A83:A85"/>
    <mergeCell ref="A86:A88"/>
    <mergeCell ref="B83:B85"/>
    <mergeCell ref="K86:K88"/>
    <mergeCell ref="C83:C85"/>
    <mergeCell ref="C86:C88"/>
    <mergeCell ref="H83:H85"/>
    <mergeCell ref="I83:I85"/>
    <mergeCell ref="J83:J85"/>
    <mergeCell ref="K51:K53"/>
    <mergeCell ref="H44:H45"/>
    <mergeCell ref="I44:I45"/>
    <mergeCell ref="J44:J45"/>
    <mergeCell ref="H62:H66"/>
    <mergeCell ref="I62:I66"/>
    <mergeCell ref="H70:H72"/>
    <mergeCell ref="J62:J66"/>
    <mergeCell ref="B107:C109"/>
    <mergeCell ref="B103:B106"/>
    <mergeCell ref="C103:C106"/>
    <mergeCell ref="K103:K106"/>
    <mergeCell ref="I95:I98"/>
    <mergeCell ref="J95:J98"/>
    <mergeCell ref="H95:H98"/>
    <mergeCell ref="H99:H102"/>
    <mergeCell ref="I99:I102"/>
    <mergeCell ref="J99:J102"/>
    <mergeCell ref="H103:H106"/>
    <mergeCell ref="I103:I106"/>
    <mergeCell ref="J103:J106"/>
    <mergeCell ref="H107:H109"/>
    <mergeCell ref="I107:I109"/>
    <mergeCell ref="J107:J109"/>
    <mergeCell ref="F59:F61"/>
    <mergeCell ref="G59:G61"/>
    <mergeCell ref="J67:J69"/>
    <mergeCell ref="J74:J76"/>
    <mergeCell ref="H74:H76"/>
    <mergeCell ref="H67:H69"/>
    <mergeCell ref="A18:A19"/>
    <mergeCell ref="B18:C19"/>
    <mergeCell ref="A59:A61"/>
    <mergeCell ref="B59:B61"/>
    <mergeCell ref="C59:C61"/>
    <mergeCell ref="A42:A43"/>
    <mergeCell ref="C26:C28"/>
    <mergeCell ref="A37:A39"/>
    <mergeCell ref="B37:B39"/>
    <mergeCell ref="C37:C39"/>
    <mergeCell ref="C34:C36"/>
    <mergeCell ref="B34:B36"/>
    <mergeCell ref="I22:I24"/>
    <mergeCell ref="J22:J24"/>
    <mergeCell ref="J34:J36"/>
    <mergeCell ref="C44:C45"/>
    <mergeCell ref="A54:A56"/>
    <mergeCell ref="B54:B56"/>
    <mergeCell ref="J51:J53"/>
    <mergeCell ref="H51:H53"/>
    <mergeCell ref="I51:I53"/>
    <mergeCell ref="F55:F56"/>
    <mergeCell ref="D55:D56"/>
    <mergeCell ref="A34:A36"/>
    <mergeCell ref="H34:H36"/>
    <mergeCell ref="I34:I36"/>
    <mergeCell ref="G55:G56"/>
    <mergeCell ref="B42:C43"/>
    <mergeCell ref="H37:J39"/>
    <mergeCell ref="B119:E119"/>
    <mergeCell ref="B51:C53"/>
    <mergeCell ref="A51:A53"/>
    <mergeCell ref="A44:A45"/>
    <mergeCell ref="A62:A66"/>
    <mergeCell ref="B62:C66"/>
    <mergeCell ref="C67:C69"/>
    <mergeCell ref="A67:A69"/>
    <mergeCell ref="A70:A72"/>
    <mergeCell ref="B70:B72"/>
    <mergeCell ref="C70:C72"/>
    <mergeCell ref="A74:A76"/>
    <mergeCell ref="A79:A80"/>
    <mergeCell ref="B79:B80"/>
    <mergeCell ref="C79:C80"/>
    <mergeCell ref="A49:A50"/>
    <mergeCell ref="B49:B50"/>
    <mergeCell ref="C49:C50"/>
    <mergeCell ref="B67:B69"/>
    <mergeCell ref="B44:B45"/>
    <mergeCell ref="D59:D61"/>
    <mergeCell ref="E59:E61"/>
    <mergeCell ref="B74:B76"/>
    <mergeCell ref="C54:C56"/>
    <mergeCell ref="J2:K2"/>
    <mergeCell ref="A6:K6"/>
    <mergeCell ref="B26:B28"/>
    <mergeCell ref="B4:K4"/>
    <mergeCell ref="B5:K5"/>
    <mergeCell ref="H26:H28"/>
    <mergeCell ref="B20:B21"/>
    <mergeCell ref="C20:C21"/>
    <mergeCell ref="D20:D21"/>
    <mergeCell ref="E20:E21"/>
    <mergeCell ref="F20:F21"/>
    <mergeCell ref="G20:G21"/>
    <mergeCell ref="H16:H17"/>
    <mergeCell ref="A22:A24"/>
    <mergeCell ref="K20:K21"/>
    <mergeCell ref="A20:A21"/>
    <mergeCell ref="A26:A28"/>
    <mergeCell ref="K22:K24"/>
    <mergeCell ref="K26:K28"/>
    <mergeCell ref="I26:I28"/>
    <mergeCell ref="J26:J28"/>
    <mergeCell ref="A9:C13"/>
    <mergeCell ref="B14:C15"/>
    <mergeCell ref="A14:A15"/>
    <mergeCell ref="B22:C24"/>
    <mergeCell ref="K34:K36"/>
    <mergeCell ref="K37:K39"/>
    <mergeCell ref="A113:A115"/>
    <mergeCell ref="B113:B115"/>
    <mergeCell ref="C113:C115"/>
    <mergeCell ref="K99:K102"/>
    <mergeCell ref="K110:K112"/>
    <mergeCell ref="K83:K85"/>
    <mergeCell ref="K95:K98"/>
    <mergeCell ref="K107:K109"/>
    <mergeCell ref="H42:H43"/>
    <mergeCell ref="I42:I43"/>
    <mergeCell ref="J42:J43"/>
    <mergeCell ref="K42:K43"/>
    <mergeCell ref="K59:K61"/>
    <mergeCell ref="H49:J50"/>
    <mergeCell ref="K49:K50"/>
    <mergeCell ref="K44:K45"/>
    <mergeCell ref="J70:J72"/>
    <mergeCell ref="J113:J115"/>
    <mergeCell ref="K67:K69"/>
    <mergeCell ref="H22:H24"/>
    <mergeCell ref="J79:J80"/>
    <mergeCell ref="K62:K66"/>
    <mergeCell ref="I70:I72"/>
    <mergeCell ref="A118:D118"/>
    <mergeCell ref="H118:K118"/>
    <mergeCell ref="A107:A109"/>
    <mergeCell ref="A110:A112"/>
    <mergeCell ref="B110:B112"/>
    <mergeCell ref="B99:B102"/>
    <mergeCell ref="B95:B98"/>
    <mergeCell ref="B86:B88"/>
    <mergeCell ref="C95:C98"/>
    <mergeCell ref="C99:C102"/>
    <mergeCell ref="C110:C112"/>
    <mergeCell ref="K113:K115"/>
    <mergeCell ref="H110:H112"/>
    <mergeCell ref="I110:I112"/>
    <mergeCell ref="J110:J112"/>
    <mergeCell ref="H113:H115"/>
    <mergeCell ref="I113:I115"/>
    <mergeCell ref="A103:A106"/>
    <mergeCell ref="A99:A102"/>
    <mergeCell ref="A95:A98"/>
    <mergeCell ref="H86:H88"/>
    <mergeCell ref="I86:I88"/>
  </mergeCells>
  <pageMargins left="0.39370078740157483" right="0.19685039370078741" top="0.19685039370078741" bottom="0.19685039370078741" header="0.51181102362204722" footer="0.47244094488188981"/>
  <pageSetup paperSize="9" scale="50" fitToWidth="0" fitToHeight="0" orientation="landscape" r:id="rId1"/>
  <rowBreaks count="9" manualBreakCount="9">
    <brk id="17" max="10" man="1"/>
    <brk id="28" max="10" man="1"/>
    <brk id="33" max="10" man="1"/>
    <brk id="46" max="10" man="1"/>
    <brk id="54" max="10" man="1"/>
    <brk id="60" max="10" man="1"/>
    <brk id="76" max="10" man="1"/>
    <brk id="85" max="10" man="1"/>
    <brk id="10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2024-03-21T03:13:38Z</cp:lastPrinted>
  <dcterms:created xsi:type="dcterms:W3CDTF">2016-02-02T08:38:32Z</dcterms:created>
  <dcterms:modified xsi:type="dcterms:W3CDTF">2024-04-01T03:50:50Z</dcterms:modified>
</cp:coreProperties>
</file>