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dryavceva_t\Desktop\123\Мои документы\Документы стратегического планирования\отчет за 2022 г\Отчет\"/>
    </mc:Choice>
  </mc:AlternateContent>
  <xr:revisionPtr revIDLastSave="0" documentId="13_ncr:1_{56DA4F8A-132A-4018-841F-B9CF1E78E73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Актуал. Плана на утвверждение" sheetId="1" r:id="rId1"/>
  </sheets>
  <definedNames>
    <definedName name="_xlnm.Print_Titles" localSheetId="0">'Актуал. Плана на утвверждение'!$8:$11</definedName>
    <definedName name="_xlnm.Print_Area" localSheetId="0">'Актуал. Плана на утвверждение'!$A$1:$J$109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" l="1"/>
  <c r="K71" i="1"/>
  <c r="K62" i="1"/>
  <c r="K55" i="1"/>
  <c r="K50" i="1"/>
  <c r="K41" i="1"/>
  <c r="K35" i="1"/>
  <c r="K29" i="1"/>
  <c r="K17" i="1"/>
  <c r="M105" i="1"/>
  <c r="M101" i="1"/>
  <c r="M100" i="1"/>
  <c r="M99" i="1"/>
  <c r="L105" i="1"/>
  <c r="L101" i="1"/>
  <c r="L100" i="1"/>
  <c r="L99" i="1"/>
  <c r="H41" i="1"/>
  <c r="I41" i="1"/>
  <c r="J41" i="1"/>
  <c r="G41" i="1"/>
  <c r="K92" i="1" l="1"/>
  <c r="M108" i="1"/>
  <c r="L108" i="1"/>
  <c r="F23" i="1" l="1"/>
  <c r="H77" i="1" l="1"/>
  <c r="I77" i="1"/>
  <c r="J77" i="1"/>
  <c r="G77" i="1"/>
  <c r="H71" i="1" l="1"/>
  <c r="I71" i="1"/>
  <c r="J71" i="1"/>
  <c r="G71" i="1"/>
  <c r="H62" i="1"/>
  <c r="I62" i="1"/>
  <c r="J62" i="1"/>
  <c r="G62" i="1"/>
  <c r="H55" i="1"/>
  <c r="I55" i="1"/>
  <c r="J55" i="1"/>
  <c r="G55" i="1"/>
  <c r="H50" i="1"/>
  <c r="I50" i="1"/>
  <c r="J50" i="1"/>
  <c r="G50" i="1"/>
  <c r="H35" i="1"/>
  <c r="I35" i="1"/>
  <c r="J35" i="1"/>
  <c r="G35" i="1"/>
  <c r="H29" i="1"/>
  <c r="I29" i="1"/>
  <c r="J29" i="1"/>
  <c r="G29" i="1"/>
  <c r="H17" i="1"/>
  <c r="I17" i="1"/>
  <c r="J17" i="1"/>
  <c r="F25" i="1"/>
  <c r="G17" i="1"/>
  <c r="F24" i="1"/>
  <c r="F71" i="1" l="1"/>
  <c r="F62" i="1"/>
  <c r="F17" i="1"/>
  <c r="F41" i="1"/>
  <c r="F77" i="1"/>
  <c r="J16" i="1"/>
  <c r="J14" i="1" s="1"/>
  <c r="G16" i="1"/>
  <c r="G14" i="1" s="1"/>
  <c r="F55" i="1"/>
  <c r="F50" i="1"/>
  <c r="I16" i="1"/>
  <c r="I14" i="1" s="1"/>
  <c r="F35" i="1"/>
  <c r="H16" i="1"/>
  <c r="H14" i="1" s="1"/>
  <c r="F29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78" i="1"/>
  <c r="F74" i="1"/>
  <c r="F73" i="1"/>
  <c r="F72" i="1"/>
  <c r="F70" i="1"/>
  <c r="F69" i="1"/>
  <c r="F68" i="1"/>
  <c r="F67" i="1"/>
  <c r="F61" i="1"/>
  <c r="F60" i="1"/>
  <c r="F59" i="1"/>
  <c r="F58" i="1"/>
  <c r="F56" i="1"/>
  <c r="F53" i="1"/>
  <c r="F54" i="1"/>
  <c r="F51" i="1"/>
  <c r="F49" i="1"/>
  <c r="F48" i="1"/>
  <c r="F47" i="1"/>
  <c r="F46" i="1"/>
  <c r="F45" i="1"/>
  <c r="F43" i="1"/>
  <c r="F42" i="1"/>
  <c r="F40" i="1"/>
  <c r="F39" i="1"/>
  <c r="F38" i="1"/>
  <c r="F34" i="1"/>
  <c r="F33" i="1"/>
  <c r="F32" i="1"/>
  <c r="F31" i="1"/>
  <c r="F30" i="1"/>
  <c r="F27" i="1"/>
  <c r="F21" i="1"/>
  <c r="F19" i="1"/>
  <c r="F37" i="1"/>
  <c r="F18" i="1"/>
  <c r="F14" i="1" l="1"/>
  <c r="F16" i="1"/>
  <c r="F75" i="1"/>
  <c r="F66" i="1"/>
  <c r="F65" i="1"/>
  <c r="F64" i="1"/>
  <c r="F63" i="1"/>
  <c r="F57" i="1"/>
  <c r="F52" i="1"/>
  <c r="F44" i="1"/>
  <c r="F36" i="1"/>
  <c r="F28" i="1"/>
  <c r="F26" i="1"/>
  <c r="F22" i="1"/>
  <c r="F20" i="1"/>
</calcChain>
</file>

<file path=xl/sharedStrings.xml><?xml version="1.0" encoding="utf-8"?>
<sst xmlns="http://schemas.openxmlformats.org/spreadsheetml/2006/main" count="325" uniqueCount="290">
  <si>
    <t>№ п/п</t>
  </si>
  <si>
    <t>Наименование основных мероприятий</t>
  </si>
  <si>
    <t xml:space="preserve">Наименование муниципальных программ, государственных программ Иркутской области и Российской Федерации, внебюджетные источники, через которые планируется финансирование основных мероприятий </t>
  </si>
  <si>
    <t>Всего</t>
  </si>
  <si>
    <t>федеральный бюджет</t>
  </si>
  <si>
    <t>областной бюджет</t>
  </si>
  <si>
    <t>местный бюджет</t>
  </si>
  <si>
    <t>Цель стратегии: Повышение уровня и качества жизни населения муниципального образования "город Усолье-Сибирское"</t>
  </si>
  <si>
    <t>Стратегические задача 1: Обеспечение достойных условий жизни</t>
  </si>
  <si>
    <t>Образование</t>
  </si>
  <si>
    <t>Капитальный ремонт в образовательных организациях</t>
  </si>
  <si>
    <t>Укрепление и модернизация материально-технической базы в образовательных учреждениях</t>
  </si>
  <si>
    <t>Капитальный ремонт пищеблоков образовательных учреждений</t>
  </si>
  <si>
    <t>Техническое оснащение пищеблоков, прачечных образовательных учреждений</t>
  </si>
  <si>
    <t xml:space="preserve">Строительство новой школы </t>
  </si>
  <si>
    <t>Обеспечение доступности объектов образования г.Усолье-Сибирское для нужд инвалидов и маломобильных групп населения</t>
  </si>
  <si>
    <t>Оснащение консультативных пунктов в общеобразовательных учреждениях, дошкольных учреждениях, учреждениях дополнительного образования</t>
  </si>
  <si>
    <t>Техническое оснащение и ремонт оздоровительного загородного лагеря "Юность" и спортивного лагеря "Смена"</t>
  </si>
  <si>
    <t>Культура</t>
  </si>
  <si>
    <t>Капитальный ремонт МБУК "Усольский историко-краеведческий музей"</t>
  </si>
  <si>
    <t>Капитальный ремонт библиотек МБУК "Усольская городская централизованная библиотечная система"</t>
  </si>
  <si>
    <t>Капитальный ремонт МБУК "Дом культуры "Мир"</t>
  </si>
  <si>
    <t>Капитальный ремонт крыши МБКДУ "Дворец культуры"</t>
  </si>
  <si>
    <t>Открытие филиала МБУ ДО "Детская художественная школа" по адресу: проспект Комсомольский, 22а</t>
  </si>
  <si>
    <t>Физическая культура и спорт</t>
  </si>
  <si>
    <t>Строительство многофункционального физкультурно-оздоровительного ледового комплекса</t>
  </si>
  <si>
    <t>Строительство спортивного комплекса на территории лыжной базы</t>
  </si>
  <si>
    <t>Капитальный ремонт спортивного зала МБУДО "ДЮСШ №1" по адресу проезд Фестивальный 1Б</t>
  </si>
  <si>
    <t xml:space="preserve">Муниципальная программа города Усолье-Сибирское "Развитие физической культуры и спорта"                                                            Государственная программа Иркутской области "Развитие физической культуры и спорта" </t>
  </si>
  <si>
    <t>Здравоохранение</t>
  </si>
  <si>
    <t>1</t>
  </si>
  <si>
    <t xml:space="preserve">Капитальный ремонт детского стационара, Куйбышева,4  </t>
  </si>
  <si>
    <t xml:space="preserve">Государственная программа Иркутской области "Развитие здравоохранения" </t>
  </si>
  <si>
    <t>3</t>
  </si>
  <si>
    <t xml:space="preserve">Капитальный ремонт здания скорой медицинской помощи, Интернациональная, 6 </t>
  </si>
  <si>
    <t>4</t>
  </si>
  <si>
    <t xml:space="preserve">Выборочный капитальный ремонт поликлиники № 1 , корпус 2, Комсомольский, 54 </t>
  </si>
  <si>
    <t>5</t>
  </si>
  <si>
    <t xml:space="preserve">Капитальный ремонт поликлиники № 2, Ленина 71 </t>
  </si>
  <si>
    <t>Жилищное хозяйство - доступное жилье</t>
  </si>
  <si>
    <t>Переселение граждан из аварийного жилищного фонда, признанного непригодным для проживания</t>
  </si>
  <si>
    <t>Оказание финансовой поддержки в решении жилищной проблемы молодых семей, признанных в установленном порядке нуждающимися в улучшении жилищных условий</t>
  </si>
  <si>
    <t>Обеспечение жилыми помещениями детей-сирот</t>
  </si>
  <si>
    <t xml:space="preserve">Государственная программа Иркутской области "Доступное жилье" </t>
  </si>
  <si>
    <t>Развитие коммунальной инфраструктуры</t>
  </si>
  <si>
    <t xml:space="preserve">Строительство водопровода в целях водоснабжения населения, проживающего по улицам Российская, Ленинградская   </t>
  </si>
  <si>
    <t xml:space="preserve">Устройство наружного освещения города Усолье-Сибирское </t>
  </si>
  <si>
    <t>Строительство централизованных сетей электроснабжения в районе п. Каркасный: ул. Солеваров, ул. Бережки, ул. Ангарская</t>
  </si>
  <si>
    <t>Строительство комплекса канализационно очистных сооружений (КОС)</t>
  </si>
  <si>
    <t>Развитие городской среды и благоустройство</t>
  </si>
  <si>
    <t>Ремонт автомобильных дорог общего пользования местного значения</t>
  </si>
  <si>
    <t xml:space="preserve">Ремонт автомобильных дорог общего пользования к садоводствам </t>
  </si>
  <si>
    <t>Благоустройство дворовых территорий многоквартирных домов</t>
  </si>
  <si>
    <t>Благоустройство территорий общего пользования</t>
  </si>
  <si>
    <t>Строительство автомобильной дороги поселка Счастье</t>
  </si>
  <si>
    <t>Охрана окружающей среды</t>
  </si>
  <si>
    <t>Демеркуризация цеха ртутного электролиза ООО "Усольехимпром"</t>
  </si>
  <si>
    <t>Изменение гидрологического режима реки Шелестиха путем перепуска поверхностного стока в подземные водоносные горизонты</t>
  </si>
  <si>
    <t>Оборудование и обслуживание площадок накопления ТКО</t>
  </si>
  <si>
    <t>Муниципальная программа города Усолье-Сибирское "Охрана окружающей среды"                                            Государственная программа Иркутской области «Охрана окружающей среды» на 2019-2024 годы</t>
  </si>
  <si>
    <t>Стратегические задача 2: Создание возможностей для работы и бизнеса</t>
  </si>
  <si>
    <t xml:space="preserve">ООО "Фармасинтез-Хеми" </t>
  </si>
  <si>
    <t>Создание индустриального технопарка "Усолье-Промтех"</t>
  </si>
  <si>
    <t>ООО "УК "Усолье-Промтех"</t>
  </si>
  <si>
    <t>ООО "Тимбер"</t>
  </si>
  <si>
    <t xml:space="preserve">ООО "Фабрика мороженого СМК" </t>
  </si>
  <si>
    <t xml:space="preserve">ООО "Усолье-Сибирский электротехнический завод" </t>
  </si>
  <si>
    <t>ООО "ЗТО Минерал"</t>
  </si>
  <si>
    <t>ООО "Усольский металлургический завод"</t>
  </si>
  <si>
    <t>ООО "УМК"</t>
  </si>
  <si>
    <t xml:space="preserve">Муниципальная программа города Усолье-Сибирское "Развитие образования"
</t>
  </si>
  <si>
    <t>Проведение капиального ремонта, что позволит развивать виды спорта (волейбол, футбол, баскетбол).</t>
  </si>
  <si>
    <t>Приобретение спортивного оборудования и инвентаря</t>
  </si>
  <si>
    <t>Приобретение спортивного оборудования.</t>
  </si>
  <si>
    <t>Оснащение медицинским оборудованием усольского филиала онкологии ГБУЗ «Областной онкологический диспансер»</t>
  </si>
  <si>
    <t>Оснащение медицинским оборудованием ОГБУЗ «Усольская городская больница»</t>
  </si>
  <si>
    <t xml:space="preserve">Муниципальная программа города Усолье-Сибирское "Обеспечение населения доступным жильем" Государственная программа Иркутской области "Доступное жилье"                                                               Фонд содействия реформированию жилищно-коммунального хозяйства </t>
  </si>
  <si>
    <t>Обеспечение жилыми помещениями детей-сирот в соответствии с Законом Иркутской области от 28 декабря 2012 года № 164-ОЗ "О порядке обеспечения детей-сирот и детей, оставшихся без попечения родителей, лиц из числа детей-сирот и детей, оставшихся без попечения родителей, жилыми помещениями в Иркутской области".</t>
  </si>
  <si>
    <t>Строительство сетей водоснабжения</t>
  </si>
  <si>
    <t>Приведение в безопасное состояние территории, на которой в прошлом осуществлялась экономическая деятельность, связанная с производством химических веществ и химических продуктов на территории городского округа г. Усолье-Сибирское"</t>
  </si>
  <si>
    <t>ООО "СмартСинтез"</t>
  </si>
  <si>
    <t>ООО "Усольмаш"</t>
  </si>
  <si>
    <t xml:space="preserve">Объем инвестиций в основной капитал - 10 140,0 млн. руб. Создаваемые рабочие места - 950 ед. Мощность проекта: активные фармацевтические субстанции  (АФС) - 321 т/год, готовые лекарственные средства (ГЛС) - 55,665 млн. уп./год. </t>
  </si>
  <si>
    <t>ООО "ДСУ-38"</t>
  </si>
  <si>
    <t>ООО "Усольские узоры"</t>
  </si>
  <si>
    <t>Объем инвестиций в основной капитал -  42,017 млн. руб. Создаваемые рабочие места -  12 ед. Мощность проекта: спецодежда летняя - 7 548 изделий/год, спецодежда зимняя - 9 592 изделий/год.</t>
  </si>
  <si>
    <t>ООО "ВЕГАСИБ"</t>
  </si>
  <si>
    <t>ООО "РГ-Восток"</t>
  </si>
  <si>
    <t>Приобретение томографа рентгеновского компьтерного от 16 срезов с программным обеспечением и сопутствующим оборудованием для выполнения исследования сердца и головного мозга, в том числе перфузии и КТ-ангиографии, что позволит значительно повысить качество медицинской помощи.</t>
  </si>
  <si>
    <t xml:space="preserve">Строительство резервного подземного водозабора </t>
  </si>
  <si>
    <t>Проведение изыскания.</t>
  </si>
  <si>
    <t>УТВЕРЖДЕН
постановлением администрации города
Усолье-Сибирское
от 20.03.2019 г. № 625 (с изменениями от 20.04.2020 № 775, от 30.04.2021 № 919-па)</t>
  </si>
  <si>
    <t xml:space="preserve">Переселение граждан из аварийного жилищного фонда (серия 1-335) </t>
  </si>
  <si>
    <t xml:space="preserve">Муниципальная программа города Усолье-Сибирское "Обеспечение населения доступным жильем" на 2019-2024 годы </t>
  </si>
  <si>
    <t>Обустройство пешеходных  переходов</t>
  </si>
  <si>
    <t>Обустройство пешеходных дорожек</t>
  </si>
  <si>
    <t xml:space="preserve">Объем инвестиций в основной капитал - 210,0 млн. руб. </t>
  </si>
  <si>
    <t>Объем инвестиций в основной капитал - 243,225 млн. руб. Создаваемые рабочие места - 79 ед. Мощность проекта: 7 300 тонн/год.</t>
  </si>
  <si>
    <t>Ремонт 5 кабинетов.</t>
  </si>
  <si>
    <t>Переселение 340 чел.</t>
  </si>
  <si>
    <t>Разработка проектно-сметной документации на строительство сетей электроснабжения (ОГУЭП «Облкоммунэнерго»)</t>
  </si>
  <si>
    <t>Получение проектно-сметной документации, положительного заключения государственной экспертизы инженерных изысканий, опередления достоверности определения сметной стоимости строительства  на строительство КОС от подрядчика в соответсвии с условиями муниципального контракта.</t>
  </si>
  <si>
    <t>Начало строительства объекта.</t>
  </si>
  <si>
    <t xml:space="preserve">Проведение визуального обследования. Разработка ПСД на отопление,замену оконных и дверных блоков. </t>
  </si>
  <si>
    <t>Благоустройство 12-ти территорий:
- улица Коростова 1,3;
- улица Менделеева 2;
- пр-т Комсомольский 36, 50;
- улица Коростова 37;
- улица Сеченова 1;
- улица Энергетиков, 37;
- пр-т Ленинский 1;
- пр-т Космонавтов 38,40, 42</t>
  </si>
  <si>
    <t xml:space="preserve">Подача заявки на проектирование строительства автомобильной дороги в Министерство транспорта и дорожного хозяйства Иркутской области. </t>
  </si>
  <si>
    <t xml:space="preserve">Обустройство автомобильных парковок, подъездных путей и тротуаров к муниципальным дошкольным учреждениям </t>
  </si>
  <si>
    <t>Обустройство подъездных путей и тротуара к МБОУ Д/С № 2;
Обустройство автомобильной парковки, подъездных путей и тротуара к МБОУ Д/С № 28</t>
  </si>
  <si>
    <t>Д/С № 22;
СОШ №№ 2, 3, 6, 10,12, 15; ООШ №8</t>
  </si>
  <si>
    <t xml:space="preserve">СОШ № 16 - оснащение кабинета физики; 
СОШ № 3 - приобретение мебели для занятий для учебных классов; 
СОШ № 6 - проведение аукциона на приобретение оборудования, средств обучения и воспитания; 
СОШ № 10 - приобретение оборудования, средств обучения и воспитания; 
ООШ № 8 - приобретение учебников и учебных пособий, учебно-методических материалов;
Лицей № 1 - приобретение учебников и учебных пособий, учебно-методических материалов  </t>
  </si>
  <si>
    <t xml:space="preserve">Капитальный ремонт пищеблока СОШ № 6 в рамках меропрития 1 Плана </t>
  </si>
  <si>
    <t>СОШ №№ 6, 10; Гимназия № 1;
Д/С №№ 37, 40</t>
  </si>
  <si>
    <t xml:space="preserve">Подача заявки в министерство образования Иркутской области для включения в рейтинг муниципальных образований для предоставления субсидии на строительство объекта в 2023 году. </t>
  </si>
  <si>
    <t>Установка пандуса в СОШ № 3</t>
  </si>
  <si>
    <t xml:space="preserve">Муниципальная программа города Усолье-Сибирское "Развитие образования"
Государственная программа Иркутской области "Развитие образования" </t>
  </si>
  <si>
    <t>Мониторинг потребностей по оснащению консультативных пунктов</t>
  </si>
  <si>
    <t xml:space="preserve">Муниципальная программа города Усолье-Сибирское "Развитие образования"
Государственная программа Иркутской области "Социальная поддержка населения" </t>
  </si>
  <si>
    <t xml:space="preserve">Муниципальная программа города Усолье-Сибирское "Развитие образования"
Государственная программа Иркутской области "Развитие образования"
Государственная программа Иркутской области «Экономическое развитие и инновационная экономика» на 2019-2024 годы </t>
  </si>
  <si>
    <t>Муниципальная программа города Усолье-Сибирское "Развитие образования"
Государственная программа Иркутской области «Экономическое развитие и инновационная экономика» на 2019-2024 годы</t>
  </si>
  <si>
    <t xml:space="preserve">Муниципальная программа города Усолье-Сибирское "Развитие образования"
 Муниципальная программа города Усолье-Сибирское "Доступная среда"
</t>
  </si>
  <si>
    <t xml:space="preserve">Муниципальная программа города Усолье-Сибирское "Развитие культуры и архивного дела"
Государственная программа Иркутской области "Развитие культуры" </t>
  </si>
  <si>
    <t xml:space="preserve">Техническое оснащение современным оборудованием для экспозиции, проведения мероприятий, сохранности фондов музея. 
Открытие зала истории Химпрома. 
Открытие гончарной мастерской для проведения мастер-классов, занятий. 
Данные меры позволят увеличить число посетителей музея, привлечь в музей новые категории населения (молодёжь, семьи).   </t>
  </si>
  <si>
    <t xml:space="preserve">Подача заявки в министерство культуры и архивов Иркутской области на включение объекта в рейтинг муниципальных образований для предоставления субсидии на капитальный ремонт объектов в сфере культуры в 2023 году.         </t>
  </si>
  <si>
    <t xml:space="preserve">Оформление лицензии.
Открытие филиала, что позволит организовать процесс обучения в соответствии с нормами СанПина, обеспечить доступность дополнительного образования в сфере культуры для жителей города (открытие новых направлений, увеличение охвата населения эстетическим образованием). </t>
  </si>
  <si>
    <t xml:space="preserve">Муниципальная программа города Усолье-Сибирское "Развитие физической культуры и спорта"                                           Государственная программа Иркутской области "Развитие физической культуры и спорта" </t>
  </si>
  <si>
    <t xml:space="preserve">Строительство физкультурно-оздоровительного комплекса c универсальным игровым полем по адресу: г. Усолье-Сибирское, в райне пр-та Ленинский  </t>
  </si>
  <si>
    <t>Капитальный ремонт и оснащение здания бывшего прачечного комплекса  для организации патолого-анатомического отделения, Ватутина, 6</t>
  </si>
  <si>
    <t>Выполнение капитального ремонта здания бывшего прачечного комплекса для организации патолого-анатомического отделения и оснащение, что позволит соблюдать санитарные нормы и требования.</t>
  </si>
  <si>
    <t>Приобретение линейного ускорителя, что повлияет на повышение качества диагностики, эффективности выявления онкологических заболеваний, позволит сделать лечение онкобольных более эффективным и снизить смертность от злокачественных новообразований.</t>
  </si>
  <si>
    <t>Текущий ремонт кабинетов 2-го этажа.</t>
  </si>
  <si>
    <t xml:space="preserve">Приобретение автотранспортных средств для оказания паллиативной помощи </t>
  </si>
  <si>
    <t xml:space="preserve">Оказание поддержки в решении жилищной проблемы 20-ти молодым семьям, признанным в установленном порядке нуждающимися в улучшении жилищных условий. </t>
  </si>
  <si>
    <t>Окончание проектирования. 
Строительство многоквартирного дома 8-ми этажного 2-х подъездного дома на 96 квартир для переселения граждан многоквартирных домов по ул. Ватутина, 2, 4. 
Переселение 250 чел.</t>
  </si>
  <si>
    <t xml:space="preserve">Муниципальная программа города Усолье-Сибирское "Обеспечение населения доступным жильем" Государственная программа Иркутской области "Доступное жилье" </t>
  </si>
  <si>
    <t xml:space="preserve">Муниципальная программа города Усолье-Сибирское "Развитие жилищно- коммунального хозяйства" 
Государственная программа Иркутской области "Развитие жилищно-коммунального хозяйства Иркутской области" </t>
  </si>
  <si>
    <t>Подача заявки в Министерство жилищной политики и энергетики Иркутской области на получение субсидии на строительство сетей водоснабжения.</t>
  </si>
  <si>
    <t>Выполнение работ по восстановлению наружного освещения  улиц: Ленинградская, Макаренко, Дзержинского, от дома № 5 по ул. Луначарского до пр-та Красных партизан.</t>
  </si>
  <si>
    <t>Муниципальная программа города Усолье-Сибирское "Развитие жилищно- коммунального хозяйства" 
Государственная программа Иркутской области "Развитие жилищно-коммунального хозяйства Иркутской области"</t>
  </si>
  <si>
    <t>Выполнение ремонта 5-ти автомобильных дорог (5,34 км): от дома № 10 по пр-ту Красных Партизан до дороги по ул. Луначарского (район жилого дома № 45), от дома № 5 по ул. Луначарского до пр-та Красных партизан, ул. Розы Люксембург, ул. Дзержинского, пр-т Комсомольский 2 этап</t>
  </si>
  <si>
    <t>Муниципальная программа города Усолье-Сибирское "Развитие жилищно- коммунального хозяйства"
Государственная программа Иркутской области "Развитие сельского хозяйства и регулирование рынков сельскохозяйственной продукции, сырья и продовольствия"</t>
  </si>
  <si>
    <t>Выполнение благоустройства 1-ой территорий по проспекту Космонавтов.</t>
  </si>
  <si>
    <t xml:space="preserve">Муниципальная программа города Усолье-Сибирское "Развитие жилищно- коммунального хозяйства"
Государственная программа Иркутской области "Реализация государственной политики в сфере строительства, дорожного хозяйства" </t>
  </si>
  <si>
    <t>Муниципальная программа города Усолье-Сибирское "Формирование современной городской среды" 
Государственная программа Иркутской области "Формирование современной городской среды"</t>
  </si>
  <si>
    <t xml:space="preserve">Муниципальная программа города Усолье-Сибирское "Формирование современной городской среды" 
Государственная программа Иркутской области "Формирование современной городской среды" 
</t>
  </si>
  <si>
    <t xml:space="preserve">Муниципальная программа города Усолье-Сибирское "Развитие жилищно- коммунального хозяйства"
Государственная программа Иркутской области "Доступное жилье" </t>
  </si>
  <si>
    <t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Государственная программа Иркутской области "Обеспечение комплексных мер противодействия чрезвычайным ситуациям природного и техногенного характера, построение и развитие аппаратно-программного комплекса "Безопасный город" на 2019-2024 годы</t>
  </si>
  <si>
    <t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Государственная программа Иркутской области «Экономическое развитие и инновационная экономика» на 2019-2024 годы</t>
  </si>
  <si>
    <t>1. Модернизация 6-ти нерегулируемых пешеходных переходов, прилегающих к образовательным организациям:
- ул. Менделеева, 73 (МБОУ «СОШ № 2», МБДОУ «Детский сад № 18»);
- ул. Ватутина, 34 (МБОУ «СОШ № 6», МБДОУ «Детский сад № 26»);
- ул. Интернациональная, 3 (МБОУ «СОШ № 2», МБДОУ «Детский сад № 18»);
- пр-т Комсомольский, 75 (МБОУ «СОШ № 17», МБДОУ «Детский сад № 32»);
- пр-т Красных Партизан, 45 (МБОУ «СОШ № 13», МБОУ «СОШ № 16», МБДОУ «Детский сад № 43»);
- проезд Серегина, 51, в районе строения № 14 по улице Куйбышева (МБОУ «СОШ № 10», МБДОУ «Детский сад № 3»).
2. Ликвидация 1-го места концентрации дорожно-транспортных происшествий по ул. Интернациональная от дома 26 до дома 55.</t>
  </si>
  <si>
    <t>Обустройство пешеходной дорожки в районе ТЦ Спортмастер по пр-ту Ленинский в рамках проекта народных инициатив.</t>
  </si>
  <si>
    <t>Обустройство 5-ти детских и 7-ми спортивных площадок в рамках проекта народных инициатив.</t>
  </si>
  <si>
    <t xml:space="preserve">Федеральная целевая программа "Охрана озера Байкал и социально-экономическое развитие Байкальской природной территории на 2012 - 2020 годы"
 Государственная программа Иркутской области "Охрана окружающей среды" </t>
  </si>
  <si>
    <t>Прохождение государственных экспертиз.</t>
  </si>
  <si>
    <t xml:space="preserve">Муниципальная программа города Усолье-Сибирское "Охрана окружающей среды"
Государственная программа Иркутской области "Охрана окружающей среды" </t>
  </si>
  <si>
    <t>Федеральный проект "Чистая страна"</t>
  </si>
  <si>
    <t>Приобретение 500 контейнеров под раздельный сбор ТКО.</t>
  </si>
  <si>
    <t xml:space="preserve">Реализация проекта прекращена. предприятие находится в стадии ликвидации.Объем инвестиций в основной капитал составил 5,25 млн. руб. Создано 20 рабочих мест. </t>
  </si>
  <si>
    <t xml:space="preserve">Производство дезинфицирующих и антисептических средств </t>
  </si>
  <si>
    <t>Создание участка синтеза высокоэффективных современных эластомеров и организация на его основе производства флотационных машин и другого обогатительного оборудования с повышенной защищенностью от абразивного износа, коррозии, кавитации "</t>
  </si>
  <si>
    <t xml:space="preserve">Строительство фармацевтического завода </t>
  </si>
  <si>
    <t xml:space="preserve">Организация производства фанеры из древесины лиственных пород </t>
  </si>
  <si>
    <t xml:space="preserve">Строительство завода по производству мороженого </t>
  </si>
  <si>
    <t xml:space="preserve">Производство кабельно-проводниковой продукции и изделий из ПВХ </t>
  </si>
  <si>
    <t>Организация предприятия по выпуску машин и оборудования для добычи полезных ископаемых и строительства</t>
  </si>
  <si>
    <t xml:space="preserve">Строительство мини-завода по производству стальной арматуры </t>
  </si>
  <si>
    <t xml:space="preserve">Опытно-промышленная установка для производства высококачественного чугуна </t>
  </si>
  <si>
    <t xml:space="preserve">Организация производства асфальтобетонных смесей для ремонта и строительства дорог </t>
  </si>
  <si>
    <t xml:space="preserve">Увеличение проектной мощности по производству спецодежды и средств индивидуальной защиты и прочих швейных изделий </t>
  </si>
  <si>
    <t xml:space="preserve">Производство ферментированных белковых кормов </t>
  </si>
  <si>
    <t xml:space="preserve">Создание производственно-технического комплекс по обращению с отходами I-II класса опасности </t>
  </si>
  <si>
    <t>ОТЧЕТ О ХОДЕ РЕАЛИЗАЦИИ ПЛАНА МЕРОПРИЯТИЙ ПО РЕАЛИЗАЦИИ СТРАТЕГИИ</t>
  </si>
  <si>
    <t>СОЦИАЛЬНО-ЭКОНОМИЧЕСКОГО РАЗВИТИЯ МУНИЦИПАЛЬНОГО ОБРАЗОВАНИЯ "ГОРОД УСОЛЬЕ-СИБИРСКОЕ" НА ПЕРИОД ДО 2036 ГОДА</t>
  </si>
  <si>
    <t>ЗА 2022 ГОД</t>
  </si>
  <si>
    <t>Показатели реализации основных мероприятий в соответствии с постановлением администрации города от 20.03.2019 г. № 625 (с изменениями от 20.04.2020 № 775, от 30.04.2021 № 919-па, от 06.05.2022 № 987-па)</t>
  </si>
  <si>
    <t>Исполнение реализации основных мерприятий за 2022 год</t>
  </si>
  <si>
    <t>иные источники (собственные средства, благотворительные пожертвования и т.д.)</t>
  </si>
  <si>
    <t xml:space="preserve">Подготовка лагерей к летней оздоровительной кампаниии (укрепление материально-технической базы). Отдых и оздоровление не менее 840-ка детей (в каждом лагере по 420 детей).     </t>
  </si>
  <si>
    <t xml:space="preserve">Подача заявки в министерство культуры и архивов Иркутской области на включение объекта в рейтинг муниципальных образований для предоставления субсидии на капитальный ремонт объектов в сфере культуры в 2023 году. </t>
  </si>
  <si>
    <t xml:space="preserve">Подача заявки в министерство культуры и архивов Иркутской области на включение объекта в рейтинг муниципальных образований для предоставления субсидии на капитальный ремонт объектов в сфере культуры в 2023 году.       </t>
  </si>
  <si>
    <t>Приобретение 3-х единиц автотранспортных средств.</t>
  </si>
  <si>
    <t>Выполнение ремонта 2 этапа автомобильной дороги к СНТ "Сосновый бор" (1,3 км), Выполнение ремонта 1 этапа автомобильной дороги к СНТ "Коммунальник" (1,73 км).</t>
  </si>
  <si>
    <t>Профинансировано за 2022 год (тыс. руб.)</t>
  </si>
  <si>
    <t>ВСЕГО:</t>
  </si>
  <si>
    <t>ВСЕГО по Стратегической задачи 1:</t>
  </si>
  <si>
    <t>Строительство детского сада на 140 мест</t>
  </si>
  <si>
    <t>Проведение аукциона на выполнение работ по разработке проектной документации на строительство объекта. Прохождение экспертизы на строительство детского сада на 140 мест. Подача заявки в министерство образования Иркутской области для включения в рейтинг муниципальных образований для предоставления субсидии на строительство объекта в 2023 году.</t>
  </si>
  <si>
    <t xml:space="preserve">
</t>
  </si>
  <si>
    <t>Инвестиционные проекты, направленные на диверсификацию экономики и развитие малого бизнеса</t>
  </si>
  <si>
    <t>В 2022 году заявки были направлены в министерство культуры Иркутской области, министерство строительства Иркутской области. Распоряжением министерства культуры и архивов Иркутской области от 03.06.2022 № 56-126-мр мероприятие включено в  рейтинг на 2023 год. 
Распоряжением министерства строительства Иркутской области от 15.08.2022 № 59-394-мр мероприятие включено в рейтинг на 2023-2025 гг.</t>
  </si>
  <si>
    <t>2 сентября состоялось торжественное открытие филиала детской художественной школы г. Усолье-Сибирское. Новое здание школы имеет просторные кабинеты, оснащенные всем необходимым для рисования, лепки, декоративно-прикладного творчества, выставочные залы, богатый методический и натюрмортный фонды, библиотеку с художественной и методической литературой.   В данном филиале будут проходить занятия по лепке, живописи, декоративно-прикладному искусству, истории искусств и др. В дальнейшем на базе филиала планируется открыть художественные и творческие мастерские керамики и лепки.</t>
  </si>
  <si>
    <t xml:space="preserve">Выполнены земельные работы, устройство фундаментов, строительство теплотрассы, системы водоснабжения и водоотведения. </t>
  </si>
  <si>
    <t>Приобретено спортивное оборудование для МБУ ДО  "ДЮСШ №1".</t>
  </si>
  <si>
    <t>Проведен капитальный ремонт фасада, кровли, плмещений, системы инженерно-технического обеспечения нежилого здания.</t>
  </si>
  <si>
    <t>Реализация данного мероприятия перенесена на 2025 год.</t>
  </si>
  <si>
    <t>Реализация данного мероприятия перенесена на 2024 год.</t>
  </si>
  <si>
    <t>Продолжается реализация инвестиционного проекта в рамках ТОСЭР. В 2022 году объем инвестиций в основной капитал составил 0,071 млн руб.</t>
  </si>
  <si>
    <t>Объем инвестиций в основной капитал - 38,117 млн. руб. Создаваемые рабочие места - 20 ед. Мощность проекта: 80 600 флаконов/год.</t>
  </si>
  <si>
    <t>Объем инвестиций в основной капитал - 73,223 млн. руб. Создаваемые рабочие места - 374 ед. Мощность проекта: 50 камер флотомашин/год.</t>
  </si>
  <si>
    <t>Продолжается реализация инвестиционного проекта в рамках ТОСЭР. В 2022 году объем инвестиций в основной капитал составил 20,125 млн руб. Создано 60 раочих мест.</t>
  </si>
  <si>
    <t xml:space="preserve">Реализация проекта прекращена. 18.10.2022 г. предприятие исключено из реестра резидентов ТОСЭР.
</t>
  </si>
  <si>
    <t>Полект реализуется. В 2022 году объем инвестиций в основной капитал составил 50,0 млн руб.</t>
  </si>
  <si>
    <t>Объем инвестиций в основной капитал - 64,079 млн. руб. Создаваемые рабочие места - 80 ед. Мощность проекта: 15 400 м3/год.</t>
  </si>
  <si>
    <t>Продолжается реализация инвестиционного проекта в рамках ТОСЭР. В 2022 году объем инвестиций в основной капитал составил 28,065 млн руб. Создано 17 рабочих мест.</t>
  </si>
  <si>
    <t>Реализация проекта прекращена.  29.08.2022 г. предприятие исключено из реестра резидентов.</t>
  </si>
  <si>
    <t>Объем инвестиций в основной капитал - 15,04 млн. руб. Создаваемые рабочие места - 35 ед. Мощность проекта: концентрационный стол - 60 шт, винтовой сепаратор - 180 шт/год.</t>
  </si>
  <si>
    <t>Продолжается реализация инвестиционного проекта в рамках ТОСЭР. В 2022 году объем инвестиций в основной капитал составил 2,839 млн руб.</t>
  </si>
  <si>
    <t>Объем инвестиций в основной капитал - 285,063 млн. руб. Создаваемые рабочие места - 100 ед. Мощность проекта: 60 000 тонн изделий/год.</t>
  </si>
  <si>
    <t>Проект в подготовительной стадии реализации. В 2022 году объем инвестиций в основной капитал составил 81,069 млн руб.</t>
  </si>
  <si>
    <t>Объем инвестиций в основной капитал - 28,977 млн. руб. Создаваемые рабочие места - 24 ед. Мощность проекта: чугун гранулированный – 3 900 тонн, минеральный наполнитель - 1 463 тонны, стекло натриевое жидкое -  1 755 тонн, ЖРК-брикет - 11 700 тонн/год.</t>
  </si>
  <si>
    <t xml:space="preserve">Продолжается реализация инвестиционного проекта в рамках ТОСЭР. </t>
  </si>
  <si>
    <t>Объем инвестиций в основной капитал - 28,431 млн. руб. Создаваемые рабочие места - 62 ед. Мощность проекта: 30 000 тонн/год.</t>
  </si>
  <si>
    <t>Продолжается реализация инвестиционного проекта в рамках ТОСЭР. В 2022 году объем инвестиций в основной капитал составил 9,251 млн руб. Создано 5 рабочих мест.</t>
  </si>
  <si>
    <t>Объем инвестиций в основной капитал - 100,083 млн. руб. Создаваемые рабочие места - 36 ед. Мощность проекта: 15 тонн/год.</t>
  </si>
  <si>
    <t xml:space="preserve">Проект в подготовительной стадии реализации.  </t>
  </si>
  <si>
    <t xml:space="preserve">Объем инвестиций в основной капитал - 15 483,703 млн. руб. Создаваемые рабочие места - 459 ед. Мощность проекта: переработка 50 тыс. тонн отходов в год. </t>
  </si>
  <si>
    <t xml:space="preserve">Разработана ПСД, получено  положительное заключение Государственной экологической экспетизы, разрешение на строительство, заключён договор генерального подряда на выполнение строительно-монтажных работ, поставку оборудования, пусконаладочных работ и прочих работ.
</t>
  </si>
  <si>
    <t>Выполнен комплексный ремонт здания патологоанатомического отделения.</t>
  </si>
  <si>
    <t>В министерство образования Иркутской области предоставлена заявка муниципального образования «город Усолье- Сибирское» о включении строительства образовательного учреждения в рейтинг предоставления субсидий из областного бюджета на 2023 год.
Согласно Распоряжению министерства строительства Иркутской области от 08.09.2022 года № 59-427-мр муниципальному образованию «город Усолье-Сибирское» отказано в 2023 году в предоставлении субсидии из областного бюджета.</t>
  </si>
  <si>
    <t>Обустроены подъездные пути и тротуары к МБОУ Д/С № 2;
Обустроены автомобильная парковка, подъездные пути и тротуар к МБОУ Д/С № 28.</t>
  </si>
  <si>
    <t xml:space="preserve">Проведен капитальный ремонт пищеблока СОШ № 6 (укладка плиткой стен и полов) в рамках мероприятия 1 Плана </t>
  </si>
  <si>
    <t>Подготовка лагерей к летней оздоровительной кампаниии (укрепление материально-технической базы):                                                                                                                                                                                                                                                                                                             Юность - приобретены информационные уличные стенды, кондитерский стол, машина картофелеочистная, металлические сетки для вытирания ног, музыкальное оборудование, ноутбук, персональный компьютер, посуда, устройство уличной веранды, холодильное оборудование, электрогенератор, спортивный инвентарь, рубанок.; 
Смена - приобретены триммер, зубр, монолитный кварц, т/э обогреватели, рамка вертикальная, спортивный инвентарь (маты гимнастические, мячи, барьеры, гантели), МФУ, машина картофелеочистная, параковектомат, мебель (столы, кровати, лавочки парковые, диваны), уличные тренажеры, протирочная машина.                                                                                                                                                                                     
В 2022 году отдыхом и оздоровлением в ДОЛ было охвачено 843 ребенка.</t>
  </si>
  <si>
    <t>Выполнены работы по обустройство пешеходной дорожки в районе ТЦ Спортмастер по пр-ту Ленинский.</t>
  </si>
  <si>
    <t>Обустройство детских и спортивных площадок</t>
  </si>
  <si>
    <t xml:space="preserve">Министреством природных ресурсов и экологии Иркусткой области заключен контракт от 17.05.2022 № 05-66-57-135/2022 на выполнение работ по разработке проектной документации по объекту "расчистка и регулирование русла реки Шелестиха в г. Усолье-Сибирское Иркусткой области". Срок исполнения по 01.12.2023г. </t>
  </si>
  <si>
    <t>В 2022 году ФГУП "ФЭО" получены положительные заключения государственной экспертизы проектной документации и государственной экологической экспертизы по объекту 1 (шламонакопитель, коллектор № 2 органически загрязненных стоков, канализационно-очистные сооружения, комплекс иловых карт КОС 2, полигон ТКО, производственная площадка "Усольехимпром". Также разработана проектная документация на Объект 2 ( площадка нефтяной линзы и загрязненная территория, указанная в ГРОНВОС). На проектную документацию олучено положительное заключение государственной экологичсекой экспертизы.
В рамках государственного контракта произведен демонтаж (ликвидация) надземной части 230 зданий.</t>
  </si>
  <si>
    <t xml:space="preserve">Приобретено оборудование, оргтехника для кабинет физики в СОШ № 16; 
приобретенена ученическая мебель в СОШ № 3; 
приобретено оборудование: музыкальное, интерактивное, антитеррористическое в СОШ № 10; 
приобретены учебники и учебные пособия, учебно-методические материалы в ООШ № 8 и Лицей № 1; 
приобретение оборудования, средств обучения и воспитания в СОШ № 6 предусмотрено на 2023 год. </t>
  </si>
  <si>
    <t>Благоустройство территорий общеобразовательных учреждений</t>
  </si>
  <si>
    <t>9 сентября состоялось открытие обновлённого усольского историко-краеведческого музея, который стал участником национального проекта «Культура». Музей оснащён современным техническим оборудованием (информационные интерактивные киоски и столы, мультимедийное оборудование, аудиосистемы). Закуплены современные витрины, установлено трековое освещение, специальные столы для проведения мастер-классов. Приобретен для защиты экспонатов музейный пылесос, стеллажи для комплексного хранения, компьютер и сканер для оцифровки документов и фотографий больших форматов. 
7 июня  в усольском историко-краеведческом музее на средства гранта от госкорпорации «Росатом» в рамках проекта «Социальные лидеры Усолья» открылась творческая мастерская «Горница». В рамках социального проекта еженедельно проходят бесплатные мастер-классы по видам ремесел: гончарное ремесло, ткачество, резьба по дереву. Итогом реализации проекта в 2022 году стало: подготовка, оборудование и оснащение помещения мастерской, 416 посещений, 28 мастер-классов, 8 мастеров-волонтеров.
Также в текущем году был открыт зал истории Химпрома в музее. Он также оснащен современным оборудованием. 
В результате реализованных мероприятий интерес к посещению музея со стороны нселения увеличился. Число посещений за год составило 39 900 ед. (для сравнения, за 2021 год музей посетило 27 956 чел.)</t>
  </si>
  <si>
    <t>Реализация мероприятия перенесена на 2024 год.</t>
  </si>
  <si>
    <t>Реализация мероприятия перенесена на 2024-2026 годы.</t>
  </si>
  <si>
    <t>2022-2023 г.г.
Разработка ПСД</t>
  </si>
  <si>
    <t>2022-2023 г.г.
Ремонт вентиляции, отопления, ХВС, ГВС, канализации, электроснабжения,  слаботочных систем, фасада, кровли; замена лифта; отделочные работы; частичная замена окон и дверей.</t>
  </si>
  <si>
    <t>Выполнен монтаж  вентиляции, отопления, ХВС, ГВС, канализации, электроснабжения, кровли. Проведена частичная замена окон и дверей.</t>
  </si>
  <si>
    <t>Выполнен косметический ремонт двух кабинетов комнаты отдыха водителей 2-го этажа.</t>
  </si>
  <si>
    <t>Выполнены работы по визуальному обследованию и разработке ПСД на отопление, замену оконных и дверных блоков, ремонт коридора 4 этажа.</t>
  </si>
  <si>
    <t>Приобретены:
комплект мягких модулей -1 шт; 
кровать функциональная - 10 шт.;
установка кинезотерапевтическая "ЭКЗАРТА" -1 шт.; 
система компьютерной томографии Access CT с принадлежностями - 1 шт.;
система ультразвуковая диагностическая медицинская "РуСкан 65 М".</t>
  </si>
  <si>
    <t>Приобретено два автомобиля для оказания паллиативной помощи.</t>
  </si>
  <si>
    <t>Заключено контрактов/соглашений по 1-му этапу (2022-2023 г.г.) на общую сумму 452,9 млн руб. 
Приобретены муниципальные жилые помещения (квартиры) в муниципальную собственность (вторичное жилье), в которые переселены 52 человека.</t>
  </si>
  <si>
    <t>Оказана поддержка в решении жилищной проблемы 24-м молодым семьям, признанным в установленном порядке нуждающимися в улучшении жилищных условий, 4-м молодым семьям, улучшившим жилищные условия в 2021 году, предоставлены дополнительные социальные выплаты при рождении (усыновлении) ребёнка за счёт средств областного бюджета, которые были использованы на компенсацию затраченных собственных средств на приобретение жилья.</t>
  </si>
  <si>
    <t>В 2022 году жилыми помещениями  обеспечено 14 лиц из числа детей-сирот и детей, оставшихся без попечения родителей. Жилые помещения предоставлены в г. Усолье-Сибирское, г. Черемхово, г. Ангарск.</t>
  </si>
  <si>
    <t>Разработана проектно-сметная документация, получено положительное заключения государственной экспертизы проектной документации и результатов инженерных изысканий проекта: Строительство многоквартирного жилого дома или группы жилых домов в г. Усолье-Сибирское, проспект Комсомольский, з/у 98.</t>
  </si>
  <si>
    <t>2022-2024 г.г.
Проведение работ по геодезическим изысканиям на водопользование (запрет/разрешение) в границах муниципального образования "город Усолье-Сибирское" (в случае положительного заключения - начало строительства не ранее 2025 года).</t>
  </si>
  <si>
    <t>В рамках реализации нацпроекта "БКД" выполнен ремонт 5-ти автомобильных дорог (5,3 км), в том  числе:                                                                                                                                      
- ремонт 2 автомобильных дорог: от ул. Луначарского 5 до пр. Красных Партизан, от пр. Красных партизан до ул. Луначарского 45, протяженность 1,3 км., 
- ремонт 1 автомобильной дороги по ул. Дзержиского, протяженность 1,2 км.,
- капитальный ремонт автомобильной дороги по ул. Розы Люксембург, протяженностью 0,7 км (работы будут продолжены в 2023 году);
- капитальный ремонт автомобильной дороги по пр. Комсомольский (2 этап), протяженностью 2,1 км (работы будут продолжены в 2023 году).</t>
  </si>
  <si>
    <t xml:space="preserve">Выполнен ремонт автомобильных дорог:
- на СНТ Коммунальник, Ромашка-1, Ландыш Усольского района (1 этап) протяженностью 1,73 км;
- ремонт автомобильной дороги от кадетского корпуса до садоводства «Сосновый бор» (2 этап) протяженностью 1,3 км.
</t>
  </si>
  <si>
    <t>Выполнены работы по благоустройству сквера по проспекту Космонавтов.</t>
  </si>
  <si>
    <t>Уточненными предельными объемами бюджетных ассигнований на исполнение расходных обязательств Иркутской области на 2023 – 2025 годы, направленными министерством финансов Иркутской области в адрес министерства транспорта и дорожного хозяйства Иркутской области, средства на мероприятие не предусмотрены. Правительством Иркутской области прорабатывается вопрос предоставления субсидии администрации муниципального образования «город Усолье-Сибирское» на проектирование и строительство дорог к п. «Счастье».</t>
  </si>
  <si>
    <t>Выполнены работы по модернизации 5-ти нерегулируемых пешеходных переходов, прилегающих непосредственно к образовательным организациям (автомобильные дороги города в районе следующих адресов: по улице Менделеева, д. 73; улице Ватутина, д. 34; улице Интернациональная, д. 3; проспекту Красных Партизан, д. 45; по проезду Серегина, д. 51).
Выполнены работы по ликвидации места концентрации дорожно-транспортных происшествий на автомобильной дороге общего пользования местного значения по улице Интернациональная от д. № 26 до д. № 55.</t>
  </si>
  <si>
    <t xml:space="preserve">Выполнены работы по обустройству:
- 6 детских площадок по адресам: ул. Толбухина, 5; ул. Республики, 9, 11; ул. Машиностроителей, 8а; ул. Луначарского, 45; пр. Красных партизан, 32;  ул. Крупской, 38;
- 7 спортивных площадок по адресам: район улиц Жуковского и Энергетиков; ул. Стопани в районе домов 51, 53, 55, 65; ул. Серегина, 7; пр. Комсомольский, 60/6, пр-т Химиков  в районе 34,35,39, пр. Космонавтов, 19; ул. Луначарского, 43.
 </t>
  </si>
  <si>
    <t>Приобретены контейнеры для раздельного накопления твердых коммунальных отходов в количестве 502 ед.</t>
  </si>
  <si>
    <t>В 2022 году продолжается реализация инвестиционного проекта в рамках ТОСЭР. Создано 1 рабочее место.</t>
  </si>
  <si>
    <t>Проведен капитальный ремонт в 8-ми учреждениях. Выполнены следующие работы: 
 - Д/С № 22 (замена ограждения  по периметру территории, фасад, замена оконных блоков, водоотведение, водоснабжение);
 - СОШ № 2 (замена полов в столовой);
 - СОШ № 3 (выборочный ремонт кабинетов 1 эт., ремонт полов, отмостков, вытяжных систем);
 - СОШ № 6  (капитальный ремонт фасада здания, кровли, лестничных клеток, помещения, системы инженерно-технического обеспечения (электроснабжение, водоснабжение, водоотведение). 
 - СОШ №10 (системы отопления);
 - СОШ №12 (отмостки, вытяжных систем);
 - СОШ №15 (демонтаж сцены, ремонт стен, потолка);
 - ООШ №8 (ремонт кабинета начальной школы).</t>
  </si>
  <si>
    <t>Проведено техническое оснащение пищеблоков, прачечных в СОШ № 6 (пароконвектомат); СОШ № 10 (кухонное оборудование); в Д/С № 37 (стиральные машины); в Д/С № 40 (плита электрическая).
В связи с недостаточностью финансирование оснащение пищеблока МБОУ "Гимназия № 1" не проводилось.</t>
  </si>
  <si>
    <t>Выполнено благоустройство территории МБОУ "СОШ № 6" (капитальный ремонт наружного освещения, установлены скамьи, урны, стойка волейбольная).</t>
  </si>
  <si>
    <t xml:space="preserve">Установлен пандус в СОШ № 3 (приобретен гусеничный подъемник и кнопка вызова). </t>
  </si>
  <si>
    <t>Разработана проектно-сметная документация. 
Получено положительное заключение государственной экспертизы проектной документации и результатов инженерных изысканий.
В Министерство образования Иркутской области предоставлена заявка муниципального образования «город Усолье- Сибирское» о включении образовательного учреждения в рейтинг предоставления субсидий из областного бюджета на 2023 год.
Получено положительное заключение государственной экспертизы от 21.09.2022 № 38-1-1-2-067365-2022, в части проверки достоверности определения сметной стоимости.
Согласно Распоряжению министерства строительства Иркутской области от 08.09.2022 года № 59-427-мр муниципальному образованию «город Усолье-Сибирское» отказано в 2023 году в предоставлении субсидии из областного бюджета.</t>
  </si>
  <si>
    <t>Проведен мониторинг потребностей по оснащению консультативных пунктов. Потребность в оснащении консультативных пунктах актуальна.</t>
  </si>
  <si>
    <t>Выполнен ремонт 3-х кабинетов под установку КТ на 1 этаже и 2-х кабинетов на 4 этаже.</t>
  </si>
  <si>
    <t xml:space="preserve">Приобретен линейный ускоритель для лучевой терапии в Усольский онкологический диспансер. </t>
  </si>
  <si>
    <t>Выполнены работы по восстановлению наружного освещения 6-ти улиц: Ленинградская, Макаренко, Дзержинского, от дома № 5 по ул. Луначарского до пр-та Красных Партизан, ул. Чайковского, пр-кт Химиков (в районе ж/д вокзала)</t>
  </si>
  <si>
    <t>23.12.2022 г. заключен договор для проведения экологической экспертизы, государственной экспертизы проектной документации и результатов инженерных изысканий по принцтпу "одно окно".</t>
  </si>
  <si>
    <t>Срок исполнения работ по муниципальному контракту перенесен на 2023 год.</t>
  </si>
  <si>
    <t>31.01.2022 г. заключен контракт на выполнение работ по объекту "Поиски и оценка подземных вод для питьевого и хозяйственно-бытового водоснабжения г. Усолье-Сибирское Иркутской области."</t>
  </si>
  <si>
    <t>Выполнено благоустройство 12-ти дворовых территорий многоквартирных жилых домов по следующим адресам: 
- пр-кт Космонавтов, 38,40,42;
- пр-кт Комсомольский 36,50;
- ул. Коростова, 1,3,37;
- ул. Сеченова,1;
- ул. Энергетиков, 37; 
- пр-кт Ленинский, 1;
- ул. Менделеева, 2.</t>
  </si>
  <si>
    <t>2022-2023 г.г.
Разработка проектной документации по объекту "Расчистка и регулирование русла р. Шелестиха в Усолье-Сибирском Иркутской области"</t>
  </si>
  <si>
    <t>2022-2023 г.г.
Восстановление нарушенного состояния окружающей среды, в том числе ликвидация накопленного вреда окружающей среде. Исключение объекта "Территория, на которой в прошлом осуществлялась экономическая деятельность, связанная с производством химических веществ и химических продуктов на территории городского округа г. Усолье-Сибирское (Иркутская область)" из государственного реестра объектов накопленного вреда окружающей среде.</t>
  </si>
  <si>
    <t>В 2022 году ФГУП "ФЭО" получены положительные заключения государственной экспертизы проектной документации и государственной экологической экспертизы по объекту 1 (шламонакопитель, коллектор № 2 органически загрязненных стоков, канализационно-очистные сооружения, комплекс иловых карт КОС 2, полигон ТКО, производственная площадка "Усольехимпром").</t>
  </si>
  <si>
    <t>-</t>
  </si>
  <si>
    <t>Ф</t>
  </si>
  <si>
    <t>О</t>
  </si>
  <si>
    <t>М</t>
  </si>
  <si>
    <t>С</t>
  </si>
  <si>
    <t>На реализацию Плана в 2022 году израсходовано 1 190 986,30 тыс. руб., в т.ч.:</t>
  </si>
  <si>
    <t>322 301,88 тыс. руб. - средства федерального бюджета (27,1%);</t>
  </si>
  <si>
    <t>584 819,53 тыс. руб. - средства областного бюджета (49,1%);</t>
  </si>
  <si>
    <t>90 958,20 тыс. руб. - средства местного бюджета (7,6%);</t>
  </si>
  <si>
    <t>192 906,7 тыс. руб. - иные источники (16,2%).</t>
  </si>
  <si>
    <t>На реализацию Стратегической задачи 1: Обеспечение достойных условий жизни израсходовано: 999 566,30 тыс. руб. (83,6%), в т.ч.:</t>
  </si>
  <si>
    <t>322 301,88 тыс. руб. - средства федерального бюджета (32,2%);</t>
  </si>
  <si>
    <t>584 819,53 тыс. руб. - средства областного бюджета (58,5%);</t>
  </si>
  <si>
    <t>90 958,20 тыс. руб. - средства местного бюджета (9,1%);</t>
  </si>
  <si>
    <t>1 486,70 тыс. руб. - иные источники (0,2%).</t>
  </si>
  <si>
    <t xml:space="preserve">Значительная часть расходов на реализацию Стратегической задачи 1 приходится на мероприятия, финансируемые из федерального бюджета (32,2%) и бюджета Иркутской области (58,5%). </t>
  </si>
  <si>
    <t>На реализацию Стратегической задачи 2: Создание возможностей для работы и бизнеса израсходовано 191 420,00 тыс. руб. (16,1%) за счет собственных средств хозяйствующих субъектов.</t>
  </si>
  <si>
    <t xml:space="preserve">Основная доля расходов на реализацию Плана 42,4% была направлена на развитие городской среды и благоустройство (ремонт автомобильных дорог общего пользования местного значения, благоустройство дворовых территорий многоквартирных домов, территорий общего пользования) и  18,3% на жилищное хозяйство (переселение граждан из аварийного жилищного фонда). </t>
  </si>
  <si>
    <t>2</t>
  </si>
  <si>
    <t>6</t>
  </si>
  <si>
    <t>7</t>
  </si>
  <si>
    <t>8</t>
  </si>
  <si>
    <t xml:space="preserve">И.о. мэра города Усолье-Сибирское </t>
  </si>
  <si>
    <t>Л.Н. Панькова</t>
  </si>
  <si>
    <r>
      <t xml:space="preserve">УТВЕРЖДЕН
постановлением администрации города
Усолье-Сибирское от   </t>
    </r>
    <r>
      <rPr>
        <u/>
        <sz val="12"/>
        <color theme="1"/>
        <rFont val="Times New Roman"/>
        <family val="1"/>
        <charset val="204"/>
      </rPr>
      <t>21.04.2023 г.</t>
    </r>
    <r>
      <rPr>
        <sz val="12"/>
        <color theme="1"/>
        <rFont val="Times New Roman"/>
        <family val="1"/>
        <charset val="204"/>
      </rPr>
      <t xml:space="preserve"> № </t>
    </r>
    <r>
      <rPr>
        <u/>
        <sz val="12"/>
        <color theme="1"/>
        <rFont val="Times New Roman"/>
        <family val="1"/>
        <charset val="204"/>
      </rPr>
      <t xml:space="preserve">848-па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</si>
</sst>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5" borderId="0" xfId="0" applyFont="1" applyFill="1"/>
    <xf numFmtId="0" fontId="1" fillId="0" borderId="0" xfId="0" applyFont="1" applyFill="1"/>
    <xf numFmtId="0" fontId="1" fillId="6" borderId="0" xfId="0" applyFont="1" applyFill="1"/>
    <xf numFmtId="0" fontId="5" fillId="0" borderId="0" xfId="0" applyFont="1"/>
    <xf numFmtId="0" fontId="1" fillId="7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2" fillId="4" borderId="2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 wrapText="1"/>
    </xf>
    <xf numFmtId="0" fontId="1" fillId="5" borderId="3" xfId="0" applyFont="1" applyFill="1" applyBorder="1" applyAlignment="1">
      <alignment horizontal="justify" vertical="top" wrapText="1"/>
    </xf>
    <xf numFmtId="0" fontId="3" fillId="5" borderId="3" xfId="0" applyFont="1" applyFill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5" borderId="3" xfId="0" applyFont="1" applyFill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1" fillId="0" borderId="13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/>
    <xf numFmtId="0" fontId="7" fillId="0" borderId="1" xfId="0" applyFont="1" applyFill="1" applyBorder="1"/>
    <xf numFmtId="0" fontId="6" fillId="5" borderId="0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165" fontId="7" fillId="0" borderId="1" xfId="0" applyNumberFormat="1" applyFont="1" applyFill="1" applyBorder="1"/>
    <xf numFmtId="166" fontId="7" fillId="0" borderId="1" xfId="0" applyNumberFormat="1" applyFont="1" applyFill="1" applyBorder="1"/>
    <xf numFmtId="164" fontId="6" fillId="5" borderId="0" xfId="0" applyNumberFormat="1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0" fillId="0" borderId="24" xfId="0" applyFont="1" applyFill="1" applyBorder="1"/>
    <xf numFmtId="165" fontId="10" fillId="0" borderId="1" xfId="0" applyNumberFormat="1" applyFont="1" applyFill="1" applyBorder="1"/>
    <xf numFmtId="166" fontId="10" fillId="0" borderId="1" xfId="0" applyNumberFormat="1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164" fontId="6" fillId="5" borderId="0" xfId="0" applyNumberFormat="1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view="pageBreakPreview" topLeftCell="A3" zoomScale="70" zoomScaleNormal="100" zoomScaleSheetLayoutView="70" workbookViewId="0">
      <selection activeCell="H18" sqref="H18"/>
    </sheetView>
  </sheetViews>
  <sheetFormatPr defaultRowHeight="15.75" outlineLevelRow="1" outlineLevelCol="1" x14ac:dyDescent="0.25"/>
  <cols>
    <col min="1" max="1" width="4.5703125" style="1" customWidth="1"/>
    <col min="2" max="2" width="33.7109375" style="1" customWidth="1"/>
    <col min="3" max="4" width="40" style="1" customWidth="1"/>
    <col min="5" max="5" width="84.42578125" style="1" customWidth="1"/>
    <col min="6" max="9" width="16.140625" style="1" customWidth="1" outlineLevel="1"/>
    <col min="10" max="10" width="19.140625" style="1" customWidth="1" outlineLevel="1"/>
    <col min="11" max="11" width="9.140625" style="1"/>
    <col min="12" max="12" width="11.140625" style="1" customWidth="1"/>
    <col min="13" max="16384" width="9.140625" style="1"/>
  </cols>
  <sheetData>
    <row r="1" spans="1:10" ht="93" hidden="1" customHeight="1" x14ac:dyDescent="0.25">
      <c r="E1" s="130" t="s">
        <v>91</v>
      </c>
      <c r="F1" s="131"/>
      <c r="G1" s="131"/>
      <c r="H1" s="131"/>
      <c r="I1" s="131"/>
      <c r="J1" s="131"/>
    </row>
    <row r="2" spans="1:10" ht="28.5" hidden="1" customHeight="1" x14ac:dyDescent="0.25"/>
    <row r="3" spans="1:10" ht="68.25" customHeight="1" x14ac:dyDescent="0.25">
      <c r="E3" s="135" t="s">
        <v>289</v>
      </c>
      <c r="F3" s="136"/>
      <c r="G3" s="136"/>
      <c r="H3" s="136"/>
      <c r="I3" s="136"/>
      <c r="J3" s="136"/>
    </row>
    <row r="4" spans="1:10" x14ac:dyDescent="0.25">
      <c r="A4" s="132" t="s">
        <v>169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0" x14ac:dyDescent="0.25">
      <c r="A5" s="133" t="s">
        <v>170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x14ac:dyDescent="0.25">
      <c r="A6" s="133" t="s">
        <v>171</v>
      </c>
      <c r="B6" s="133"/>
      <c r="C6" s="133"/>
      <c r="D6" s="133"/>
      <c r="E6" s="133"/>
      <c r="F6" s="133"/>
      <c r="G6" s="133"/>
      <c r="H6" s="133"/>
      <c r="I6" s="133"/>
      <c r="J6" s="133"/>
    </row>
    <row r="7" spans="1:10" x14ac:dyDescent="0.25">
      <c r="A7" s="139" t="s">
        <v>0</v>
      </c>
      <c r="B7" s="119" t="s">
        <v>1</v>
      </c>
      <c r="C7" s="119" t="s">
        <v>2</v>
      </c>
      <c r="D7" s="119" t="s">
        <v>172</v>
      </c>
      <c r="E7" s="119" t="s">
        <v>173</v>
      </c>
      <c r="F7" s="137" t="s">
        <v>180</v>
      </c>
      <c r="G7" s="138"/>
      <c r="H7" s="138"/>
      <c r="I7" s="138"/>
      <c r="J7" s="139"/>
    </row>
    <row r="8" spans="1:10" s="7" customFormat="1" ht="16.5" customHeight="1" x14ac:dyDescent="0.25">
      <c r="A8" s="143"/>
      <c r="B8" s="120"/>
      <c r="C8" s="120"/>
      <c r="D8" s="120"/>
      <c r="E8" s="120"/>
      <c r="F8" s="140"/>
      <c r="G8" s="141"/>
      <c r="H8" s="141"/>
      <c r="I8" s="141"/>
      <c r="J8" s="142"/>
    </row>
    <row r="9" spans="1:10" s="7" customFormat="1" ht="14.25" customHeight="1" x14ac:dyDescent="0.25">
      <c r="A9" s="143"/>
      <c r="B9" s="120"/>
      <c r="C9" s="120"/>
      <c r="D9" s="120"/>
      <c r="E9" s="120"/>
      <c r="F9" s="134" t="s">
        <v>3</v>
      </c>
      <c r="G9" s="134" t="s">
        <v>4</v>
      </c>
      <c r="H9" s="134" t="s">
        <v>5</v>
      </c>
      <c r="I9" s="134" t="s">
        <v>6</v>
      </c>
      <c r="J9" s="134" t="s">
        <v>174</v>
      </c>
    </row>
    <row r="10" spans="1:10" s="7" customFormat="1" ht="42" customHeight="1" x14ac:dyDescent="0.25">
      <c r="A10" s="143"/>
      <c r="B10" s="120"/>
      <c r="C10" s="120"/>
      <c r="D10" s="120"/>
      <c r="E10" s="120"/>
      <c r="F10" s="134"/>
      <c r="G10" s="134"/>
      <c r="H10" s="134"/>
      <c r="I10" s="134"/>
      <c r="J10" s="134"/>
    </row>
    <row r="11" spans="1:10" s="7" customFormat="1" ht="42" customHeight="1" x14ac:dyDescent="0.25">
      <c r="A11" s="142"/>
      <c r="B11" s="121"/>
      <c r="C11" s="121"/>
      <c r="D11" s="121"/>
      <c r="E11" s="121"/>
      <c r="F11" s="134"/>
      <c r="G11" s="134"/>
      <c r="H11" s="134"/>
      <c r="I11" s="134"/>
      <c r="J11" s="134"/>
    </row>
    <row r="12" spans="1:10" s="7" customFormat="1" ht="22.5" customHeight="1" thickBot="1" x14ac:dyDescent="0.3">
      <c r="A12" s="9">
        <v>1</v>
      </c>
      <c r="B12" s="10">
        <v>2</v>
      </c>
      <c r="C12" s="10">
        <v>3</v>
      </c>
      <c r="D12" s="43"/>
      <c r="E12" s="10">
        <v>6</v>
      </c>
      <c r="F12" s="10">
        <v>7</v>
      </c>
      <c r="G12" s="10">
        <v>8</v>
      </c>
      <c r="H12" s="10">
        <v>9</v>
      </c>
      <c r="I12" s="10">
        <v>10</v>
      </c>
      <c r="J12" s="10">
        <v>11</v>
      </c>
    </row>
    <row r="13" spans="1:10" s="2" customFormat="1" ht="24" customHeight="1" thickBot="1" x14ac:dyDescent="0.3">
      <c r="A13" s="127" t="s">
        <v>7</v>
      </c>
      <c r="B13" s="128"/>
      <c r="C13" s="128"/>
      <c r="D13" s="129"/>
      <c r="E13" s="128"/>
      <c r="F13" s="128"/>
      <c r="G13" s="128"/>
      <c r="H13" s="128"/>
      <c r="I13" s="128"/>
      <c r="J13" s="128"/>
    </row>
    <row r="14" spans="1:10" s="2" customFormat="1" ht="24" customHeight="1" thickBot="1" x14ac:dyDescent="0.3">
      <c r="A14" s="28"/>
      <c r="B14" s="29"/>
      <c r="C14" s="29"/>
      <c r="D14" s="44"/>
      <c r="E14" s="45" t="s">
        <v>181</v>
      </c>
      <c r="F14" s="47">
        <f>G14+H14+I14+J14</f>
        <v>1190986.3029999998</v>
      </c>
      <c r="G14" s="47">
        <f>G16+G77</f>
        <v>322301.87700000004</v>
      </c>
      <c r="H14" s="47">
        <f>H16+H77</f>
        <v>584819.52599999995</v>
      </c>
      <c r="I14" s="47">
        <f>I16+I77</f>
        <v>90958.200000000012</v>
      </c>
      <c r="J14" s="47">
        <f>J16+J77</f>
        <v>192906.7</v>
      </c>
    </row>
    <row r="15" spans="1:10" s="2" customFormat="1" ht="23.25" customHeight="1" thickBot="1" x14ac:dyDescent="0.3">
      <c r="A15" s="123" t="s">
        <v>8</v>
      </c>
      <c r="B15" s="124"/>
      <c r="C15" s="124"/>
      <c r="D15" s="124"/>
      <c r="E15" s="124"/>
      <c r="F15" s="124"/>
      <c r="G15" s="124"/>
      <c r="H15" s="124"/>
      <c r="I15" s="124"/>
      <c r="J15" s="124"/>
    </row>
    <row r="16" spans="1:10" s="2" customFormat="1" ht="23.25" customHeight="1" thickBot="1" x14ac:dyDescent="0.3">
      <c r="A16" s="30"/>
      <c r="B16" s="31"/>
      <c r="C16" s="31"/>
      <c r="D16" s="31"/>
      <c r="E16" s="46" t="s">
        <v>182</v>
      </c>
      <c r="F16" s="57">
        <f t="shared" ref="F16:F25" si="0">G16+H16+I16+J16</f>
        <v>999566.30299999984</v>
      </c>
      <c r="G16" s="56">
        <f>G17+G29+G35+G41+G50+G55+G62+G71</f>
        <v>322301.87700000004</v>
      </c>
      <c r="H16" s="56">
        <f>H17+H29+H35+H41+H50+H55+H62+H71</f>
        <v>584819.52599999995</v>
      </c>
      <c r="I16" s="56">
        <f>I17+I29+I35+I41+I50+I55+I62+I71</f>
        <v>90958.200000000012</v>
      </c>
      <c r="J16" s="56">
        <f>J17+J29+J35+J41+J50+J55+J62+J71</f>
        <v>1486.7</v>
      </c>
    </row>
    <row r="17" spans="1:11" s="2" customFormat="1" ht="21.75" customHeight="1" thickBot="1" x14ac:dyDescent="0.3">
      <c r="A17" s="54"/>
      <c r="B17" s="55"/>
      <c r="C17" s="55"/>
      <c r="D17" s="55"/>
      <c r="E17" s="42" t="s">
        <v>9</v>
      </c>
      <c r="F17" s="63">
        <f t="shared" si="0"/>
        <v>116339.13</v>
      </c>
      <c r="G17" s="63">
        <f>G18+G19+G20+G21+G22+G24+G25+G26+G27+G28</f>
        <v>43921.24</v>
      </c>
      <c r="H17" s="63">
        <f t="shared" ref="H17:J17" si="1">H18+H19+H20+H21+H22+H24+H25+H26+H27+H28</f>
        <v>49871.94</v>
      </c>
      <c r="I17" s="63">
        <f t="shared" si="1"/>
        <v>22545.950000000004</v>
      </c>
      <c r="J17" s="63">
        <f t="shared" si="1"/>
        <v>0</v>
      </c>
      <c r="K17" s="2">
        <f>F17/F14*100</f>
        <v>9.7683012564419069</v>
      </c>
    </row>
    <row r="18" spans="1:11" ht="212.25" customHeight="1" x14ac:dyDescent="0.25">
      <c r="A18" s="20">
        <v>1</v>
      </c>
      <c r="B18" s="21" t="s">
        <v>10</v>
      </c>
      <c r="C18" s="23" t="s">
        <v>114</v>
      </c>
      <c r="D18" s="81" t="s">
        <v>108</v>
      </c>
      <c r="E18" s="84" t="s">
        <v>249</v>
      </c>
      <c r="F18" s="48">
        <f t="shared" si="0"/>
        <v>82071.83</v>
      </c>
      <c r="G18" s="48">
        <v>36170.92</v>
      </c>
      <c r="H18" s="48">
        <v>34436.31</v>
      </c>
      <c r="I18" s="48">
        <v>11464.6</v>
      </c>
      <c r="J18" s="48">
        <v>0</v>
      </c>
    </row>
    <row r="19" spans="1:11" ht="261.75" customHeight="1" x14ac:dyDescent="0.25">
      <c r="A19" s="17">
        <v>2</v>
      </c>
      <c r="B19" s="22" t="s">
        <v>11</v>
      </c>
      <c r="C19" s="22" t="s">
        <v>117</v>
      </c>
      <c r="D19" s="82" t="s">
        <v>109</v>
      </c>
      <c r="E19" s="85" t="s">
        <v>224</v>
      </c>
      <c r="F19" s="64">
        <f t="shared" si="0"/>
        <v>17538.53</v>
      </c>
      <c r="G19" s="64">
        <v>6565.7</v>
      </c>
      <c r="H19" s="64">
        <v>9173.17</v>
      </c>
      <c r="I19" s="64">
        <v>1799.66</v>
      </c>
      <c r="J19" s="64">
        <v>0</v>
      </c>
    </row>
    <row r="20" spans="1:11" ht="99" customHeight="1" x14ac:dyDescent="0.25">
      <c r="A20" s="17">
        <v>3</v>
      </c>
      <c r="B20" s="22" t="s">
        <v>12</v>
      </c>
      <c r="C20" s="18" t="s">
        <v>114</v>
      </c>
      <c r="D20" s="79" t="s">
        <v>110</v>
      </c>
      <c r="E20" s="86" t="s">
        <v>218</v>
      </c>
      <c r="F20" s="64">
        <f t="shared" si="0"/>
        <v>0</v>
      </c>
      <c r="G20" s="64">
        <v>0</v>
      </c>
      <c r="H20" s="64">
        <v>0</v>
      </c>
      <c r="I20" s="64">
        <v>0</v>
      </c>
      <c r="J20" s="64">
        <v>0</v>
      </c>
    </row>
    <row r="21" spans="1:11" ht="98.25" customHeight="1" x14ac:dyDescent="0.25">
      <c r="A21" s="17">
        <v>4</v>
      </c>
      <c r="B21" s="22" t="s">
        <v>13</v>
      </c>
      <c r="C21" s="18" t="s">
        <v>114</v>
      </c>
      <c r="D21" s="79" t="s">
        <v>111</v>
      </c>
      <c r="E21" s="87" t="s">
        <v>250</v>
      </c>
      <c r="F21" s="65">
        <f t="shared" si="0"/>
        <v>2469.1699999999996</v>
      </c>
      <c r="G21" s="66">
        <v>1184.6199999999999</v>
      </c>
      <c r="H21" s="66">
        <v>394.87</v>
      </c>
      <c r="I21" s="66">
        <v>889.68</v>
      </c>
      <c r="J21" s="66">
        <v>0</v>
      </c>
    </row>
    <row r="22" spans="1:11" ht="130.5" customHeight="1" x14ac:dyDescent="0.25">
      <c r="A22" s="17">
        <v>5</v>
      </c>
      <c r="B22" s="22" t="s">
        <v>14</v>
      </c>
      <c r="C22" s="18" t="s">
        <v>114</v>
      </c>
      <c r="D22" s="79" t="s">
        <v>112</v>
      </c>
      <c r="E22" s="88" t="s">
        <v>216</v>
      </c>
      <c r="F22" s="64">
        <f t="shared" si="0"/>
        <v>0</v>
      </c>
      <c r="G22" s="67">
        <v>0</v>
      </c>
      <c r="H22" s="67">
        <v>0</v>
      </c>
      <c r="I22" s="67">
        <v>0</v>
      </c>
      <c r="J22" s="67">
        <v>0</v>
      </c>
    </row>
    <row r="23" spans="1:11" ht="105" customHeight="1" x14ac:dyDescent="0.25">
      <c r="A23" s="17">
        <v>6</v>
      </c>
      <c r="B23" s="22" t="s">
        <v>225</v>
      </c>
      <c r="C23" s="18" t="s">
        <v>114</v>
      </c>
      <c r="D23" s="79"/>
      <c r="E23" s="88" t="s">
        <v>251</v>
      </c>
      <c r="F23" s="64">
        <f t="shared" si="0"/>
        <v>24533.37</v>
      </c>
      <c r="G23" s="67">
        <v>0</v>
      </c>
      <c r="H23" s="67">
        <v>21665.07</v>
      </c>
      <c r="I23" s="67">
        <v>2868.3</v>
      </c>
      <c r="J23" s="67">
        <v>0</v>
      </c>
    </row>
    <row r="24" spans="1:11" ht="228" customHeight="1" x14ac:dyDescent="0.25">
      <c r="A24" s="17">
        <v>7</v>
      </c>
      <c r="B24" s="22" t="s">
        <v>183</v>
      </c>
      <c r="C24" s="18" t="s">
        <v>114</v>
      </c>
      <c r="D24" s="79" t="s">
        <v>184</v>
      </c>
      <c r="E24" s="88" t="s">
        <v>253</v>
      </c>
      <c r="F24" s="64">
        <f t="shared" si="0"/>
        <v>7490</v>
      </c>
      <c r="G24" s="67">
        <v>0</v>
      </c>
      <c r="H24" s="67">
        <v>0</v>
      </c>
      <c r="I24" s="67">
        <v>7490</v>
      </c>
      <c r="J24" s="67">
        <v>0</v>
      </c>
    </row>
    <row r="25" spans="1:11" ht="114.75" customHeight="1" x14ac:dyDescent="0.25">
      <c r="A25" s="11">
        <v>8</v>
      </c>
      <c r="B25" s="13" t="s">
        <v>106</v>
      </c>
      <c r="C25" s="13" t="s">
        <v>118</v>
      </c>
      <c r="D25" s="80" t="s">
        <v>107</v>
      </c>
      <c r="E25" s="89" t="s">
        <v>217</v>
      </c>
      <c r="F25" s="64">
        <f t="shared" si="0"/>
        <v>2773.34</v>
      </c>
      <c r="G25" s="67">
        <v>0</v>
      </c>
      <c r="H25" s="67">
        <v>2496.0100000000002</v>
      </c>
      <c r="I25" s="67">
        <v>277.33</v>
      </c>
      <c r="J25" s="67">
        <v>0</v>
      </c>
    </row>
    <row r="26" spans="1:11" ht="96" customHeight="1" x14ac:dyDescent="0.25">
      <c r="A26" s="17">
        <v>9</v>
      </c>
      <c r="B26" s="18" t="s">
        <v>15</v>
      </c>
      <c r="C26" s="22" t="s">
        <v>119</v>
      </c>
      <c r="D26" s="82" t="s">
        <v>113</v>
      </c>
      <c r="E26" s="90" t="s">
        <v>252</v>
      </c>
      <c r="F26" s="64">
        <f t="shared" ref="F26:F27" si="2">G26+H26+I26+J26</f>
        <v>250.06</v>
      </c>
      <c r="G26" s="67">
        <v>0</v>
      </c>
      <c r="H26" s="67">
        <v>0</v>
      </c>
      <c r="I26" s="67">
        <v>250.06</v>
      </c>
      <c r="J26" s="67">
        <v>0</v>
      </c>
    </row>
    <row r="27" spans="1:11" ht="102" customHeight="1" x14ac:dyDescent="0.25">
      <c r="A27" s="17">
        <v>10</v>
      </c>
      <c r="B27" s="19" t="s">
        <v>16</v>
      </c>
      <c r="C27" s="19" t="s">
        <v>114</v>
      </c>
      <c r="D27" s="78" t="s">
        <v>115</v>
      </c>
      <c r="E27" s="87" t="s">
        <v>254</v>
      </c>
      <c r="F27" s="64">
        <f t="shared" si="2"/>
        <v>0</v>
      </c>
      <c r="G27" s="68">
        <v>0</v>
      </c>
      <c r="H27" s="68">
        <v>0</v>
      </c>
      <c r="I27" s="68">
        <v>0</v>
      </c>
      <c r="J27" s="68">
        <v>0</v>
      </c>
    </row>
    <row r="28" spans="1:11" ht="208.5" customHeight="1" thickBot="1" x14ac:dyDescent="0.3">
      <c r="A28" s="17">
        <v>11</v>
      </c>
      <c r="B28" s="22" t="s">
        <v>17</v>
      </c>
      <c r="C28" s="19" t="s">
        <v>116</v>
      </c>
      <c r="D28" s="78" t="s">
        <v>175</v>
      </c>
      <c r="E28" s="90" t="s">
        <v>219</v>
      </c>
      <c r="F28" s="67">
        <f t="shared" ref="F28:F41" si="3">G28+H28+I28+J28</f>
        <v>3746.2</v>
      </c>
      <c r="G28" s="69">
        <v>0</v>
      </c>
      <c r="H28" s="67">
        <v>3371.58</v>
      </c>
      <c r="I28" s="67">
        <v>374.62</v>
      </c>
      <c r="J28" s="67">
        <v>0</v>
      </c>
    </row>
    <row r="29" spans="1:11" s="2" customFormat="1" ht="18.75" customHeight="1" thickBot="1" x14ac:dyDescent="0.3">
      <c r="A29" s="54"/>
      <c r="B29" s="55"/>
      <c r="C29" s="55"/>
      <c r="D29" s="55"/>
      <c r="E29" s="42" t="s">
        <v>18</v>
      </c>
      <c r="F29" s="70">
        <f t="shared" si="3"/>
        <v>7549.37</v>
      </c>
      <c r="G29" s="70">
        <f>G30+G31+G32+G33+G34</f>
        <v>6067.2</v>
      </c>
      <c r="H29" s="70">
        <f t="shared" ref="H29:J29" si="4">H30+H31+H32+H33+H34</f>
        <v>319.35000000000002</v>
      </c>
      <c r="I29" s="70">
        <f t="shared" si="4"/>
        <v>709.62</v>
      </c>
      <c r="J29" s="70">
        <f t="shared" si="4"/>
        <v>453.2</v>
      </c>
      <c r="K29" s="2">
        <f>F29/F14*100</f>
        <v>0.63387546783567006</v>
      </c>
    </row>
    <row r="30" spans="1:11" ht="328.5" customHeight="1" x14ac:dyDescent="0.25">
      <c r="A30" s="17">
        <v>1</v>
      </c>
      <c r="B30" s="18" t="s">
        <v>19</v>
      </c>
      <c r="C30" s="18" t="s">
        <v>120</v>
      </c>
      <c r="D30" s="83" t="s">
        <v>121</v>
      </c>
      <c r="E30" s="83" t="s">
        <v>226</v>
      </c>
      <c r="F30" s="69">
        <f t="shared" si="3"/>
        <v>7549.37</v>
      </c>
      <c r="G30" s="69">
        <v>6067.2</v>
      </c>
      <c r="H30" s="69">
        <v>319.35000000000002</v>
      </c>
      <c r="I30" s="69">
        <v>709.62</v>
      </c>
      <c r="J30" s="69">
        <v>453.2</v>
      </c>
    </row>
    <row r="31" spans="1:11" ht="117.75" customHeight="1" x14ac:dyDescent="0.25">
      <c r="A31" s="41">
        <v>2</v>
      </c>
      <c r="B31" s="25" t="s">
        <v>20</v>
      </c>
      <c r="C31" s="25" t="s">
        <v>120</v>
      </c>
      <c r="D31" s="91" t="s">
        <v>176</v>
      </c>
      <c r="E31" s="90" t="s">
        <v>187</v>
      </c>
      <c r="F31" s="69">
        <f t="shared" si="3"/>
        <v>0</v>
      </c>
      <c r="G31" s="69">
        <v>0</v>
      </c>
      <c r="H31" s="69">
        <v>0</v>
      </c>
      <c r="I31" s="69">
        <v>0</v>
      </c>
      <c r="J31" s="69">
        <v>0</v>
      </c>
    </row>
    <row r="32" spans="1:11" ht="126" customHeight="1" x14ac:dyDescent="0.25">
      <c r="A32" s="17">
        <v>3</v>
      </c>
      <c r="B32" s="18" t="s">
        <v>21</v>
      </c>
      <c r="C32" s="18" t="s">
        <v>120</v>
      </c>
      <c r="D32" s="91" t="s">
        <v>177</v>
      </c>
      <c r="E32" s="92" t="s">
        <v>187</v>
      </c>
      <c r="F32" s="69">
        <f t="shared" si="3"/>
        <v>0</v>
      </c>
      <c r="G32" s="69">
        <v>0</v>
      </c>
      <c r="H32" s="69">
        <v>0</v>
      </c>
      <c r="I32" s="69">
        <v>0</v>
      </c>
      <c r="J32" s="69">
        <v>0</v>
      </c>
    </row>
    <row r="33" spans="1:11" ht="111.75" customHeight="1" x14ac:dyDescent="0.25">
      <c r="A33" s="17">
        <v>4</v>
      </c>
      <c r="B33" s="18" t="s">
        <v>22</v>
      </c>
      <c r="C33" s="18" t="s">
        <v>120</v>
      </c>
      <c r="D33" s="91" t="s">
        <v>122</v>
      </c>
      <c r="E33" s="91" t="s">
        <v>187</v>
      </c>
      <c r="F33" s="69">
        <f t="shared" si="3"/>
        <v>0</v>
      </c>
      <c r="G33" s="69">
        <v>0</v>
      </c>
      <c r="H33" s="69">
        <v>0</v>
      </c>
      <c r="I33" s="69">
        <v>0</v>
      </c>
      <c r="J33" s="69">
        <v>0</v>
      </c>
    </row>
    <row r="34" spans="1:11" ht="167.25" customHeight="1" thickBot="1" x14ac:dyDescent="0.3">
      <c r="A34" s="17">
        <v>5</v>
      </c>
      <c r="B34" s="19" t="s">
        <v>23</v>
      </c>
      <c r="C34" s="22" t="s">
        <v>70</v>
      </c>
      <c r="D34" s="92" t="s">
        <v>123</v>
      </c>
      <c r="E34" s="93" t="s">
        <v>188</v>
      </c>
      <c r="F34" s="69">
        <f t="shared" si="3"/>
        <v>0</v>
      </c>
      <c r="G34" s="69">
        <v>0</v>
      </c>
      <c r="H34" s="69">
        <v>0</v>
      </c>
      <c r="I34" s="69">
        <v>0</v>
      </c>
      <c r="J34" s="69">
        <v>0</v>
      </c>
    </row>
    <row r="35" spans="1:11" ht="17.25" customHeight="1" thickBot="1" x14ac:dyDescent="0.3">
      <c r="A35" s="54"/>
      <c r="B35" s="55"/>
      <c r="C35" s="55"/>
      <c r="D35" s="55"/>
      <c r="E35" s="42" t="s">
        <v>24</v>
      </c>
      <c r="F35" s="70">
        <f t="shared" si="3"/>
        <v>46006</v>
      </c>
      <c r="G35" s="70">
        <f>G36+G37+G38+G39+G40</f>
        <v>0</v>
      </c>
      <c r="H35" s="70">
        <f t="shared" ref="H35:J35" si="5">H36+H37+H38+H39+H40</f>
        <v>41399.1</v>
      </c>
      <c r="I35" s="70">
        <f t="shared" si="5"/>
        <v>4606.8999999999996</v>
      </c>
      <c r="J35" s="70">
        <f t="shared" si="5"/>
        <v>0</v>
      </c>
      <c r="K35" s="1">
        <f>F35/F14*100</f>
        <v>3.8628487904616988</v>
      </c>
    </row>
    <row r="36" spans="1:11" ht="103.5" customHeight="1" x14ac:dyDescent="0.25">
      <c r="A36" s="20">
        <v>1</v>
      </c>
      <c r="B36" s="23" t="s">
        <v>25</v>
      </c>
      <c r="C36" s="23" t="s">
        <v>124</v>
      </c>
      <c r="D36" s="83" t="s">
        <v>229</v>
      </c>
      <c r="E36" s="83" t="s">
        <v>228</v>
      </c>
      <c r="F36" s="71">
        <f t="shared" si="3"/>
        <v>0</v>
      </c>
      <c r="G36" s="71">
        <v>0</v>
      </c>
      <c r="H36" s="71">
        <v>0</v>
      </c>
      <c r="I36" s="71">
        <v>0</v>
      </c>
      <c r="J36" s="71">
        <v>0</v>
      </c>
    </row>
    <row r="37" spans="1:11" ht="96.75" customHeight="1" x14ac:dyDescent="0.25">
      <c r="A37" s="17">
        <v>2</v>
      </c>
      <c r="B37" s="18" t="s">
        <v>125</v>
      </c>
      <c r="C37" s="18" t="s">
        <v>124</v>
      </c>
      <c r="D37" s="87" t="s">
        <v>102</v>
      </c>
      <c r="E37" s="87" t="s">
        <v>189</v>
      </c>
      <c r="F37" s="62">
        <f t="shared" si="3"/>
        <v>22222.2</v>
      </c>
      <c r="G37" s="62">
        <v>0</v>
      </c>
      <c r="H37" s="62">
        <v>20000</v>
      </c>
      <c r="I37" s="62">
        <v>2222.1999999999998</v>
      </c>
      <c r="J37" s="62">
        <v>0</v>
      </c>
    </row>
    <row r="38" spans="1:11" ht="96" customHeight="1" x14ac:dyDescent="0.25">
      <c r="A38" s="17">
        <v>3</v>
      </c>
      <c r="B38" s="18" t="s">
        <v>26</v>
      </c>
      <c r="C38" s="22" t="s">
        <v>124</v>
      </c>
      <c r="D38" s="90" t="s">
        <v>90</v>
      </c>
      <c r="E38" s="87" t="s">
        <v>227</v>
      </c>
      <c r="F38" s="69">
        <f t="shared" si="3"/>
        <v>0</v>
      </c>
      <c r="G38" s="69">
        <v>0</v>
      </c>
      <c r="H38" s="69">
        <v>0</v>
      </c>
      <c r="I38" s="69">
        <v>0</v>
      </c>
      <c r="J38" s="69">
        <v>0</v>
      </c>
    </row>
    <row r="39" spans="1:11" ht="105" customHeight="1" x14ac:dyDescent="0.25">
      <c r="A39" s="17">
        <v>4</v>
      </c>
      <c r="B39" s="19" t="s">
        <v>72</v>
      </c>
      <c r="C39" s="19" t="s">
        <v>124</v>
      </c>
      <c r="D39" s="85" t="s">
        <v>73</v>
      </c>
      <c r="E39" s="87" t="s">
        <v>190</v>
      </c>
      <c r="F39" s="69">
        <f t="shared" si="3"/>
        <v>536.6</v>
      </c>
      <c r="G39" s="69">
        <v>0</v>
      </c>
      <c r="H39" s="69">
        <v>476.6</v>
      </c>
      <c r="I39" s="69">
        <v>60</v>
      </c>
      <c r="J39" s="69">
        <v>0</v>
      </c>
    </row>
    <row r="40" spans="1:11" ht="103.5" customHeight="1" thickBot="1" x14ac:dyDescent="0.3">
      <c r="A40" s="32">
        <v>5</v>
      </c>
      <c r="B40" s="19" t="s">
        <v>27</v>
      </c>
      <c r="C40" s="22" t="s">
        <v>28</v>
      </c>
      <c r="D40" s="90" t="s">
        <v>71</v>
      </c>
      <c r="E40" s="89" t="s">
        <v>191</v>
      </c>
      <c r="F40" s="69">
        <f t="shared" si="3"/>
        <v>23247.200000000001</v>
      </c>
      <c r="G40" s="66">
        <v>0</v>
      </c>
      <c r="H40" s="66">
        <v>20922.5</v>
      </c>
      <c r="I40" s="66">
        <v>2324.6999999999998</v>
      </c>
      <c r="J40" s="66">
        <v>0</v>
      </c>
    </row>
    <row r="41" spans="1:11" s="2" customFormat="1" ht="21.75" customHeight="1" thickBot="1" x14ac:dyDescent="0.3">
      <c r="A41" s="54"/>
      <c r="B41" s="55"/>
      <c r="C41" s="55"/>
      <c r="D41" s="55"/>
      <c r="E41" s="42" t="s">
        <v>29</v>
      </c>
      <c r="F41" s="70">
        <f t="shared" si="3"/>
        <v>91133.5</v>
      </c>
      <c r="G41" s="70">
        <f>G42+G43+G44+G45+G46+G47+G48+G49</f>
        <v>57100</v>
      </c>
      <c r="H41" s="70">
        <f t="shared" ref="H41:J41" si="6">H42+H43+H44+H45+H46+H47+H48+H49</f>
        <v>33000</v>
      </c>
      <c r="I41" s="70">
        <f t="shared" si="6"/>
        <v>0</v>
      </c>
      <c r="J41" s="70">
        <f t="shared" si="6"/>
        <v>1033.5</v>
      </c>
      <c r="K41" s="2">
        <f>F41/F14*100</f>
        <v>7.651935187704674</v>
      </c>
    </row>
    <row r="42" spans="1:11" ht="97.5" customHeight="1" outlineLevel="1" x14ac:dyDescent="0.25">
      <c r="A42" s="33" t="s">
        <v>30</v>
      </c>
      <c r="B42" s="23" t="s">
        <v>31</v>
      </c>
      <c r="C42" s="23" t="s">
        <v>32</v>
      </c>
      <c r="D42" s="94" t="s">
        <v>230</v>
      </c>
      <c r="E42" s="95" t="s">
        <v>231</v>
      </c>
      <c r="F42" s="72">
        <f t="shared" ref="F42:F49" si="7">G42+H42+I42+J42</f>
        <v>31400</v>
      </c>
      <c r="G42" s="72">
        <v>29800</v>
      </c>
      <c r="H42" s="72">
        <v>1600</v>
      </c>
      <c r="I42" s="72">
        <v>0</v>
      </c>
      <c r="J42" s="72">
        <v>0</v>
      </c>
    </row>
    <row r="43" spans="1:11" ht="85.5" customHeight="1" outlineLevel="1" x14ac:dyDescent="0.25">
      <c r="A43" s="27" t="s">
        <v>283</v>
      </c>
      <c r="B43" s="18" t="s">
        <v>34</v>
      </c>
      <c r="C43" s="18" t="s">
        <v>32</v>
      </c>
      <c r="D43" s="87" t="s">
        <v>129</v>
      </c>
      <c r="E43" s="90" t="s">
        <v>232</v>
      </c>
      <c r="F43" s="72">
        <f t="shared" si="7"/>
        <v>0</v>
      </c>
      <c r="G43" s="72">
        <v>0</v>
      </c>
      <c r="H43" s="72">
        <v>0</v>
      </c>
      <c r="I43" s="72">
        <v>0</v>
      </c>
      <c r="J43" s="72">
        <v>0</v>
      </c>
    </row>
    <row r="44" spans="1:11" ht="85.5" customHeight="1" outlineLevel="1" x14ac:dyDescent="0.25">
      <c r="A44" s="27" t="s">
        <v>33</v>
      </c>
      <c r="B44" s="18" t="s">
        <v>36</v>
      </c>
      <c r="C44" s="18" t="s">
        <v>32</v>
      </c>
      <c r="D44" s="87" t="s">
        <v>98</v>
      </c>
      <c r="E44" s="90" t="s">
        <v>255</v>
      </c>
      <c r="F44" s="62">
        <f t="shared" si="7"/>
        <v>696.6</v>
      </c>
      <c r="G44" s="62">
        <v>0</v>
      </c>
      <c r="H44" s="62">
        <v>0</v>
      </c>
      <c r="I44" s="62">
        <v>0</v>
      </c>
      <c r="J44" s="62">
        <v>696.6</v>
      </c>
    </row>
    <row r="45" spans="1:11" ht="101.25" customHeight="1" outlineLevel="1" x14ac:dyDescent="0.25">
      <c r="A45" s="27" t="s">
        <v>35</v>
      </c>
      <c r="B45" s="18" t="s">
        <v>38</v>
      </c>
      <c r="C45" s="18" t="s">
        <v>32</v>
      </c>
      <c r="D45" s="87" t="s">
        <v>103</v>
      </c>
      <c r="E45" s="90" t="s">
        <v>233</v>
      </c>
      <c r="F45" s="62">
        <f t="shared" si="7"/>
        <v>336.9</v>
      </c>
      <c r="G45" s="62">
        <v>0</v>
      </c>
      <c r="H45" s="62">
        <v>0</v>
      </c>
      <c r="I45" s="62">
        <v>0</v>
      </c>
      <c r="J45" s="62">
        <v>336.9</v>
      </c>
    </row>
    <row r="46" spans="1:11" ht="97.5" customHeight="1" outlineLevel="1" x14ac:dyDescent="0.25">
      <c r="A46" s="27" t="s">
        <v>37</v>
      </c>
      <c r="B46" s="18" t="s">
        <v>126</v>
      </c>
      <c r="C46" s="18" t="s">
        <v>32</v>
      </c>
      <c r="D46" s="87" t="s">
        <v>127</v>
      </c>
      <c r="E46" s="90" t="s">
        <v>215</v>
      </c>
      <c r="F46" s="62">
        <f t="shared" si="7"/>
        <v>31400</v>
      </c>
      <c r="G46" s="73">
        <v>0</v>
      </c>
      <c r="H46" s="73">
        <v>31400</v>
      </c>
      <c r="I46" s="73">
        <v>0</v>
      </c>
      <c r="J46" s="73">
        <v>0</v>
      </c>
    </row>
    <row r="47" spans="1:11" ht="150" customHeight="1" outlineLevel="1" x14ac:dyDescent="0.25">
      <c r="A47" s="27" t="s">
        <v>284</v>
      </c>
      <c r="B47" s="18" t="s">
        <v>75</v>
      </c>
      <c r="C47" s="18" t="s">
        <v>32</v>
      </c>
      <c r="D47" s="87" t="s">
        <v>88</v>
      </c>
      <c r="E47" s="90" t="s">
        <v>234</v>
      </c>
      <c r="F47" s="62">
        <f t="shared" si="7"/>
        <v>27300</v>
      </c>
      <c r="G47" s="73">
        <v>27300</v>
      </c>
      <c r="H47" s="73">
        <v>0</v>
      </c>
      <c r="I47" s="73">
        <v>0</v>
      </c>
      <c r="J47" s="73">
        <v>0</v>
      </c>
    </row>
    <row r="48" spans="1:11" ht="58.5" customHeight="1" outlineLevel="1" x14ac:dyDescent="0.25">
      <c r="A48" s="12" t="s">
        <v>285</v>
      </c>
      <c r="B48" s="13" t="s">
        <v>130</v>
      </c>
      <c r="C48" s="13" t="s">
        <v>32</v>
      </c>
      <c r="D48" s="88" t="s">
        <v>178</v>
      </c>
      <c r="E48" s="96" t="s">
        <v>235</v>
      </c>
      <c r="F48" s="62">
        <f t="shared" si="7"/>
        <v>0</v>
      </c>
      <c r="G48" s="73">
        <v>0</v>
      </c>
      <c r="H48" s="73">
        <v>0</v>
      </c>
      <c r="I48" s="73">
        <v>0</v>
      </c>
      <c r="J48" s="73">
        <v>0</v>
      </c>
    </row>
    <row r="49" spans="1:11" ht="125.25" customHeight="1" outlineLevel="1" thickBot="1" x14ac:dyDescent="0.3">
      <c r="A49" s="26" t="s">
        <v>286</v>
      </c>
      <c r="B49" s="22" t="s">
        <v>74</v>
      </c>
      <c r="C49" s="22" t="s">
        <v>32</v>
      </c>
      <c r="D49" s="90" t="s">
        <v>128</v>
      </c>
      <c r="E49" s="90" t="s">
        <v>256</v>
      </c>
      <c r="F49" s="62">
        <f t="shared" si="7"/>
        <v>0</v>
      </c>
      <c r="G49" s="73">
        <v>0</v>
      </c>
      <c r="H49" s="73">
        <v>0</v>
      </c>
      <c r="I49" s="73">
        <v>0</v>
      </c>
      <c r="J49" s="73">
        <v>0</v>
      </c>
    </row>
    <row r="50" spans="1:11" s="2" customFormat="1" ht="24.75" customHeight="1" thickBot="1" x14ac:dyDescent="0.3">
      <c r="A50" s="54"/>
      <c r="B50" s="55"/>
      <c r="C50" s="55"/>
      <c r="D50" s="55"/>
      <c r="E50" s="55" t="s">
        <v>39</v>
      </c>
      <c r="F50" s="70">
        <f>G50+H50+I50+J50</f>
        <v>218172.23</v>
      </c>
      <c r="G50" s="70">
        <f>G51+G52+G53+G54</f>
        <v>171544.1</v>
      </c>
      <c r="H50" s="70">
        <f t="shared" ref="H50:J50" si="8">H51+H52+H53+H54</f>
        <v>32932.800000000003</v>
      </c>
      <c r="I50" s="70">
        <f t="shared" si="8"/>
        <v>13695.33</v>
      </c>
      <c r="J50" s="70">
        <f t="shared" si="8"/>
        <v>0</v>
      </c>
      <c r="K50" s="2">
        <f>F50/F14*100</f>
        <v>18.318617892619045</v>
      </c>
    </row>
    <row r="51" spans="1:11" ht="151.5" customHeight="1" x14ac:dyDescent="0.25">
      <c r="A51" s="20">
        <v>1</v>
      </c>
      <c r="B51" s="21" t="s">
        <v>40</v>
      </c>
      <c r="C51" s="23" t="s">
        <v>76</v>
      </c>
      <c r="D51" s="83" t="s">
        <v>99</v>
      </c>
      <c r="E51" s="97" t="s">
        <v>236</v>
      </c>
      <c r="F51" s="51">
        <f>G51+H51+I51+J51</f>
        <v>186969.30000000002</v>
      </c>
      <c r="G51" s="51">
        <v>166943.1</v>
      </c>
      <c r="H51" s="51">
        <v>19748</v>
      </c>
      <c r="I51" s="51">
        <v>278.2</v>
      </c>
      <c r="J51" s="51">
        <v>0</v>
      </c>
    </row>
    <row r="52" spans="1:11" ht="118.5" customHeight="1" x14ac:dyDescent="0.25">
      <c r="A52" s="17">
        <v>2</v>
      </c>
      <c r="B52" s="18" t="s">
        <v>41</v>
      </c>
      <c r="C52" s="18" t="s">
        <v>133</v>
      </c>
      <c r="D52" s="87" t="s">
        <v>131</v>
      </c>
      <c r="E52" s="85" t="s">
        <v>237</v>
      </c>
      <c r="F52" s="62">
        <f>G52+H52+I52+J52</f>
        <v>23369.599999999999</v>
      </c>
      <c r="G52" s="62">
        <v>4601</v>
      </c>
      <c r="H52" s="62">
        <v>13184.8</v>
      </c>
      <c r="I52" s="62">
        <v>5583.8</v>
      </c>
      <c r="J52" s="62">
        <v>0</v>
      </c>
    </row>
    <row r="53" spans="1:11" ht="162" customHeight="1" x14ac:dyDescent="0.25">
      <c r="A53" s="17">
        <v>3</v>
      </c>
      <c r="B53" s="18" t="s">
        <v>42</v>
      </c>
      <c r="C53" s="18" t="s">
        <v>43</v>
      </c>
      <c r="D53" s="87" t="s">
        <v>77</v>
      </c>
      <c r="E53" s="85" t="s">
        <v>238</v>
      </c>
      <c r="F53" s="62">
        <f t="shared" ref="F53:F54" si="9">G53+H53+I53+J53</f>
        <v>0</v>
      </c>
      <c r="G53" s="62">
        <v>0</v>
      </c>
      <c r="H53" s="62">
        <v>0</v>
      </c>
      <c r="I53" s="62">
        <v>0</v>
      </c>
      <c r="J53" s="62">
        <v>0</v>
      </c>
    </row>
    <row r="54" spans="1:11" ht="119.25" customHeight="1" thickBot="1" x14ac:dyDescent="0.3">
      <c r="A54" s="17">
        <v>4</v>
      </c>
      <c r="B54" s="18" t="s">
        <v>92</v>
      </c>
      <c r="C54" s="18" t="s">
        <v>93</v>
      </c>
      <c r="D54" s="87" t="s">
        <v>132</v>
      </c>
      <c r="E54" s="90" t="s">
        <v>239</v>
      </c>
      <c r="F54" s="62">
        <f t="shared" si="9"/>
        <v>7833.33</v>
      </c>
      <c r="G54" s="62">
        <v>0</v>
      </c>
      <c r="H54" s="62">
        <v>0</v>
      </c>
      <c r="I54" s="62">
        <v>7833.33</v>
      </c>
      <c r="J54" s="62">
        <v>0</v>
      </c>
    </row>
    <row r="55" spans="1:11" s="2" customFormat="1" ht="24" customHeight="1" thickBot="1" x14ac:dyDescent="0.3">
      <c r="A55" s="54"/>
      <c r="B55" s="55"/>
      <c r="C55" s="55"/>
      <c r="D55" s="55"/>
      <c r="E55" s="42" t="s">
        <v>44</v>
      </c>
      <c r="F55" s="70">
        <f>G55+H55+I55+J55</f>
        <v>3269.5600000000004</v>
      </c>
      <c r="G55" s="70">
        <f>G56+G57+G58+G59+G60+G61</f>
        <v>0</v>
      </c>
      <c r="H55" s="70">
        <f t="shared" ref="H55:J55" si="10">H56+H57+H58+H59+H60+H61</f>
        <v>1207.2</v>
      </c>
      <c r="I55" s="70">
        <f t="shared" si="10"/>
        <v>2062.36</v>
      </c>
      <c r="J55" s="70">
        <f t="shared" si="10"/>
        <v>0</v>
      </c>
      <c r="K55" s="2">
        <f>F55/F14*100</f>
        <v>0.27452540736734243</v>
      </c>
    </row>
    <row r="56" spans="1:11" ht="120" customHeight="1" x14ac:dyDescent="0.25">
      <c r="A56" s="17">
        <v>1</v>
      </c>
      <c r="B56" s="18" t="s">
        <v>45</v>
      </c>
      <c r="C56" s="18" t="s">
        <v>134</v>
      </c>
      <c r="D56" s="83" t="s">
        <v>135</v>
      </c>
      <c r="E56" s="83" t="s">
        <v>192</v>
      </c>
      <c r="F56" s="69">
        <f t="shared" ref="F56:F61" si="11">G56+H56+I56+J56</f>
        <v>0</v>
      </c>
      <c r="G56" s="69">
        <v>0</v>
      </c>
      <c r="H56" s="69">
        <v>0</v>
      </c>
      <c r="I56" s="69">
        <v>0</v>
      </c>
      <c r="J56" s="69">
        <v>0</v>
      </c>
    </row>
    <row r="57" spans="1:11" ht="135" customHeight="1" x14ac:dyDescent="0.25">
      <c r="A57" s="17">
        <v>2</v>
      </c>
      <c r="B57" s="18" t="s">
        <v>46</v>
      </c>
      <c r="C57" s="18" t="s">
        <v>134</v>
      </c>
      <c r="D57" s="87" t="s">
        <v>136</v>
      </c>
      <c r="E57" s="90" t="s">
        <v>257</v>
      </c>
      <c r="F57" s="67">
        <f t="shared" si="11"/>
        <v>3269.5600000000004</v>
      </c>
      <c r="G57" s="67">
        <v>0</v>
      </c>
      <c r="H57" s="67">
        <v>1207.2</v>
      </c>
      <c r="I57" s="67">
        <v>2062.36</v>
      </c>
      <c r="J57" s="67">
        <v>0</v>
      </c>
    </row>
    <row r="58" spans="1:11" ht="134.25" customHeight="1" x14ac:dyDescent="0.25">
      <c r="A58" s="17">
        <v>3</v>
      </c>
      <c r="B58" s="18" t="s">
        <v>47</v>
      </c>
      <c r="C58" s="18" t="s">
        <v>134</v>
      </c>
      <c r="D58" s="87" t="s">
        <v>100</v>
      </c>
      <c r="E58" s="88" t="s">
        <v>193</v>
      </c>
      <c r="F58" s="67">
        <f t="shared" si="11"/>
        <v>0</v>
      </c>
      <c r="G58" s="67">
        <v>0</v>
      </c>
      <c r="H58" s="67">
        <v>0</v>
      </c>
      <c r="I58" s="67">
        <v>0</v>
      </c>
      <c r="J58" s="67">
        <v>0</v>
      </c>
    </row>
    <row r="59" spans="1:11" s="4" customFormat="1" ht="167.25" customHeight="1" x14ac:dyDescent="0.25">
      <c r="A59" s="24">
        <v>4</v>
      </c>
      <c r="B59" s="22" t="s">
        <v>48</v>
      </c>
      <c r="C59" s="22" t="s">
        <v>134</v>
      </c>
      <c r="D59" s="90" t="s">
        <v>101</v>
      </c>
      <c r="E59" s="90" t="s">
        <v>258</v>
      </c>
      <c r="F59" s="67">
        <f t="shared" si="11"/>
        <v>0</v>
      </c>
      <c r="G59" s="67">
        <v>0</v>
      </c>
      <c r="H59" s="67">
        <v>0</v>
      </c>
      <c r="I59" s="67">
        <v>0</v>
      </c>
      <c r="J59" s="67">
        <v>0</v>
      </c>
    </row>
    <row r="60" spans="1:11" s="4" customFormat="1" ht="165.75" customHeight="1" x14ac:dyDescent="0.25">
      <c r="A60" s="24">
        <v>5</v>
      </c>
      <c r="B60" s="22" t="s">
        <v>78</v>
      </c>
      <c r="C60" s="22" t="s">
        <v>134</v>
      </c>
      <c r="D60" s="90" t="s">
        <v>101</v>
      </c>
      <c r="E60" s="90" t="s">
        <v>259</v>
      </c>
      <c r="F60" s="67">
        <f t="shared" si="11"/>
        <v>0</v>
      </c>
      <c r="G60" s="67">
        <v>0</v>
      </c>
      <c r="H60" s="67">
        <v>0</v>
      </c>
      <c r="I60" s="67">
        <v>0</v>
      </c>
      <c r="J60" s="67">
        <v>0</v>
      </c>
    </row>
    <row r="61" spans="1:11" s="4" customFormat="1" ht="138.75" customHeight="1" thickBot="1" x14ac:dyDescent="0.3">
      <c r="A61" s="8">
        <v>6</v>
      </c>
      <c r="B61" s="39" t="s">
        <v>89</v>
      </c>
      <c r="C61" s="39" t="s">
        <v>137</v>
      </c>
      <c r="D61" s="90" t="s">
        <v>240</v>
      </c>
      <c r="E61" s="90" t="s">
        <v>260</v>
      </c>
      <c r="F61" s="76">
        <f t="shared" si="11"/>
        <v>0</v>
      </c>
      <c r="G61" s="76">
        <v>0</v>
      </c>
      <c r="H61" s="76">
        <v>0</v>
      </c>
      <c r="I61" s="76">
        <v>0</v>
      </c>
      <c r="J61" s="76">
        <v>0</v>
      </c>
    </row>
    <row r="62" spans="1:11" s="2" customFormat="1" ht="23.25" customHeight="1" thickBot="1" x14ac:dyDescent="0.3">
      <c r="A62" s="54"/>
      <c r="B62" s="55"/>
      <c r="C62" s="55"/>
      <c r="D62" s="55"/>
      <c r="E62" s="55" t="s">
        <v>49</v>
      </c>
      <c r="F62" s="70">
        <f>G62+H62+I62+J62</f>
        <v>504621.81299999997</v>
      </c>
      <c r="G62" s="70">
        <f>G63+G64+G65+G66+G67+G68+G69+G70</f>
        <v>31741.337</v>
      </c>
      <c r="H62" s="70">
        <f t="shared" ref="H62:J62" si="12">H63+H64+H65+H66+H67+H68+H69+H70</f>
        <v>425592.13599999994</v>
      </c>
      <c r="I62" s="70">
        <f t="shared" si="12"/>
        <v>47288.340000000011</v>
      </c>
      <c r="J62" s="77">
        <f t="shared" si="12"/>
        <v>0</v>
      </c>
      <c r="K62" s="2">
        <f>F62/F14*100</f>
        <v>42.370076946216571</v>
      </c>
    </row>
    <row r="63" spans="1:11" ht="150.75" customHeight="1" x14ac:dyDescent="0.25">
      <c r="A63" s="20">
        <v>1</v>
      </c>
      <c r="B63" s="23" t="s">
        <v>50</v>
      </c>
      <c r="C63" s="23" t="s">
        <v>141</v>
      </c>
      <c r="D63" s="83" t="s">
        <v>138</v>
      </c>
      <c r="E63" s="97" t="s">
        <v>241</v>
      </c>
      <c r="F63" s="74">
        <f t="shared" ref="F63:F70" si="13">G63+H63+I63+J63</f>
        <v>335160.12299999996</v>
      </c>
      <c r="G63" s="74">
        <v>0</v>
      </c>
      <c r="H63" s="74">
        <v>301644.07799999998</v>
      </c>
      <c r="I63" s="74">
        <v>33516.044999999998</v>
      </c>
      <c r="J63" s="74">
        <v>0</v>
      </c>
    </row>
    <row r="64" spans="1:11" ht="157.5" customHeight="1" x14ac:dyDescent="0.25">
      <c r="A64" s="17">
        <v>2</v>
      </c>
      <c r="B64" s="18" t="s">
        <v>51</v>
      </c>
      <c r="C64" s="18" t="s">
        <v>139</v>
      </c>
      <c r="D64" s="87" t="s">
        <v>179</v>
      </c>
      <c r="E64" s="90" t="s">
        <v>242</v>
      </c>
      <c r="F64" s="67">
        <f t="shared" si="13"/>
        <v>110943.93400000001</v>
      </c>
      <c r="G64" s="67">
        <v>0</v>
      </c>
      <c r="H64" s="67">
        <v>99849.524000000005</v>
      </c>
      <c r="I64" s="67">
        <v>11094.41</v>
      </c>
      <c r="J64" s="67">
        <v>0</v>
      </c>
    </row>
    <row r="65" spans="1:11" ht="154.5" customHeight="1" x14ac:dyDescent="0.25">
      <c r="A65" s="17">
        <v>3</v>
      </c>
      <c r="B65" s="18" t="s">
        <v>52</v>
      </c>
      <c r="C65" s="18" t="s">
        <v>142</v>
      </c>
      <c r="D65" s="87" t="s">
        <v>104</v>
      </c>
      <c r="E65" s="90" t="s">
        <v>261</v>
      </c>
      <c r="F65" s="67">
        <f t="shared" si="13"/>
        <v>35767.049000000006</v>
      </c>
      <c r="G65" s="67">
        <v>27871.876</v>
      </c>
      <c r="H65" s="67">
        <v>7105.5910000000003</v>
      </c>
      <c r="I65" s="67">
        <v>789.58199999999999</v>
      </c>
      <c r="J65" s="67">
        <v>0</v>
      </c>
    </row>
    <row r="66" spans="1:11" ht="105" customHeight="1" x14ac:dyDescent="0.25">
      <c r="A66" s="17">
        <v>4</v>
      </c>
      <c r="B66" s="18" t="s">
        <v>53</v>
      </c>
      <c r="C66" s="18" t="s">
        <v>143</v>
      </c>
      <c r="D66" s="87" t="s">
        <v>140</v>
      </c>
      <c r="E66" s="90" t="s">
        <v>243</v>
      </c>
      <c r="F66" s="67">
        <f t="shared" si="13"/>
        <v>4965.55</v>
      </c>
      <c r="G66" s="67">
        <v>3869.4609999999998</v>
      </c>
      <c r="H66" s="67">
        <v>986.47199999999998</v>
      </c>
      <c r="I66" s="67">
        <v>109.617</v>
      </c>
      <c r="J66" s="67">
        <v>0</v>
      </c>
    </row>
    <row r="67" spans="1:11" ht="129.75" customHeight="1" x14ac:dyDescent="0.25">
      <c r="A67" s="24">
        <v>5</v>
      </c>
      <c r="B67" s="22" t="s">
        <v>54</v>
      </c>
      <c r="C67" s="22" t="s">
        <v>144</v>
      </c>
      <c r="D67" s="90" t="s">
        <v>105</v>
      </c>
      <c r="E67" s="98" t="s">
        <v>244</v>
      </c>
      <c r="F67" s="67">
        <f t="shared" si="13"/>
        <v>0</v>
      </c>
      <c r="G67" s="67">
        <v>0</v>
      </c>
      <c r="H67" s="67">
        <v>0</v>
      </c>
      <c r="I67" s="67">
        <v>0</v>
      </c>
      <c r="J67" s="67">
        <v>0</v>
      </c>
    </row>
    <row r="68" spans="1:11" ht="409.6" customHeight="1" x14ac:dyDescent="0.25">
      <c r="A68" s="24">
        <v>6</v>
      </c>
      <c r="B68" s="22" t="s">
        <v>94</v>
      </c>
      <c r="C68" s="22" t="s">
        <v>145</v>
      </c>
      <c r="D68" s="90" t="s">
        <v>147</v>
      </c>
      <c r="E68" s="90" t="s">
        <v>245</v>
      </c>
      <c r="F68" s="66">
        <f t="shared" si="13"/>
        <v>5980.1949999999997</v>
      </c>
      <c r="G68" s="66">
        <v>0</v>
      </c>
      <c r="H68" s="66">
        <v>5382.0069999999996</v>
      </c>
      <c r="I68" s="66">
        <v>598.18799999999999</v>
      </c>
      <c r="J68" s="66">
        <v>0</v>
      </c>
    </row>
    <row r="69" spans="1:11" ht="77.25" customHeight="1" x14ac:dyDescent="0.25">
      <c r="A69" s="24">
        <v>7</v>
      </c>
      <c r="B69" s="22" t="s">
        <v>95</v>
      </c>
      <c r="C69" s="22" t="s">
        <v>146</v>
      </c>
      <c r="D69" s="90" t="s">
        <v>148</v>
      </c>
      <c r="E69" s="88" t="s">
        <v>220</v>
      </c>
      <c r="F69" s="66">
        <f t="shared" si="13"/>
        <v>511.05</v>
      </c>
      <c r="G69" s="66">
        <v>0</v>
      </c>
      <c r="H69" s="66">
        <v>459.94499999999999</v>
      </c>
      <c r="I69" s="66">
        <v>51.104999999999997</v>
      </c>
      <c r="J69" s="66">
        <v>0</v>
      </c>
    </row>
    <row r="70" spans="1:11" ht="138" customHeight="1" thickBot="1" x14ac:dyDescent="0.3">
      <c r="A70" s="8">
        <v>8</v>
      </c>
      <c r="B70" s="14" t="s">
        <v>221</v>
      </c>
      <c r="C70" s="14" t="s">
        <v>146</v>
      </c>
      <c r="D70" s="90" t="s">
        <v>149</v>
      </c>
      <c r="E70" s="90" t="s">
        <v>246</v>
      </c>
      <c r="F70" s="66">
        <f t="shared" si="13"/>
        <v>11293.912</v>
      </c>
      <c r="G70" s="66">
        <v>0</v>
      </c>
      <c r="H70" s="66">
        <v>10164.519</v>
      </c>
      <c r="I70" s="66">
        <v>1129.393</v>
      </c>
      <c r="J70" s="66">
        <v>0</v>
      </c>
    </row>
    <row r="71" spans="1:11" s="2" customFormat="1" ht="18" customHeight="1" thickBot="1" x14ac:dyDescent="0.3">
      <c r="A71" s="54"/>
      <c r="B71" s="55"/>
      <c r="C71" s="55"/>
      <c r="D71" s="55"/>
      <c r="E71" s="42" t="s">
        <v>55</v>
      </c>
      <c r="F71" s="70">
        <f>G71+H71+I71+J71</f>
        <v>12474.7</v>
      </c>
      <c r="G71" s="70">
        <f>G72+G73+G74+G75</f>
        <v>11928</v>
      </c>
      <c r="H71" s="70">
        <f t="shared" ref="H71:J71" si="14">H72+H73+H74+H75</f>
        <v>497</v>
      </c>
      <c r="I71" s="70">
        <f t="shared" si="14"/>
        <v>49.7</v>
      </c>
      <c r="J71" s="70">
        <f t="shared" si="14"/>
        <v>0</v>
      </c>
      <c r="K71" s="2">
        <f>F71/F14*100</f>
        <v>1.0474259837058766</v>
      </c>
    </row>
    <row r="72" spans="1:11" ht="165.75" customHeight="1" x14ac:dyDescent="0.25">
      <c r="A72" s="20">
        <v>1</v>
      </c>
      <c r="B72" s="23" t="s">
        <v>56</v>
      </c>
      <c r="C72" s="23" t="s">
        <v>150</v>
      </c>
      <c r="D72" s="83" t="s">
        <v>151</v>
      </c>
      <c r="E72" s="97" t="s">
        <v>264</v>
      </c>
      <c r="F72" s="75">
        <f>G72+H72+I72+J72</f>
        <v>0</v>
      </c>
      <c r="G72" s="75">
        <v>0</v>
      </c>
      <c r="H72" s="75">
        <v>0</v>
      </c>
      <c r="I72" s="75">
        <v>0</v>
      </c>
      <c r="J72" s="75">
        <v>0</v>
      </c>
    </row>
    <row r="73" spans="1:11" ht="103.5" customHeight="1" x14ac:dyDescent="0.25">
      <c r="A73" s="17">
        <v>2</v>
      </c>
      <c r="B73" s="18" t="s">
        <v>57</v>
      </c>
      <c r="C73" s="19" t="s">
        <v>152</v>
      </c>
      <c r="D73" s="85" t="s">
        <v>262</v>
      </c>
      <c r="E73" s="87" t="s">
        <v>222</v>
      </c>
      <c r="F73" s="75">
        <f>G73+H73+I73+J73</f>
        <v>0</v>
      </c>
      <c r="G73" s="75">
        <v>0</v>
      </c>
      <c r="H73" s="75">
        <v>0</v>
      </c>
      <c r="I73" s="75">
        <v>0</v>
      </c>
      <c r="J73" s="75">
        <v>0</v>
      </c>
    </row>
    <row r="74" spans="1:11" ht="250.5" customHeight="1" x14ac:dyDescent="0.25">
      <c r="A74" s="17">
        <v>3</v>
      </c>
      <c r="B74" s="18" t="s">
        <v>79</v>
      </c>
      <c r="C74" s="40" t="s">
        <v>153</v>
      </c>
      <c r="D74" s="85" t="s">
        <v>263</v>
      </c>
      <c r="E74" s="87" t="s">
        <v>223</v>
      </c>
      <c r="F74" s="75">
        <f>G74+H74+I74+J74</f>
        <v>0</v>
      </c>
      <c r="G74" s="75">
        <v>0</v>
      </c>
      <c r="H74" s="75">
        <v>0</v>
      </c>
      <c r="I74" s="75">
        <v>0</v>
      </c>
      <c r="J74" s="75">
        <v>0</v>
      </c>
    </row>
    <row r="75" spans="1:11" s="4" customFormat="1" ht="132.75" customHeight="1" thickBot="1" x14ac:dyDescent="0.3">
      <c r="A75" s="24">
        <v>4</v>
      </c>
      <c r="B75" s="22" t="s">
        <v>58</v>
      </c>
      <c r="C75" s="22" t="s">
        <v>59</v>
      </c>
      <c r="D75" s="90" t="s">
        <v>154</v>
      </c>
      <c r="E75" s="90" t="s">
        <v>247</v>
      </c>
      <c r="F75" s="62">
        <f>G75+H75+I75+J75</f>
        <v>12474.7</v>
      </c>
      <c r="G75" s="62">
        <v>11928</v>
      </c>
      <c r="H75" s="62">
        <v>497</v>
      </c>
      <c r="I75" s="62">
        <v>49.7</v>
      </c>
      <c r="J75" s="62">
        <v>0</v>
      </c>
    </row>
    <row r="76" spans="1:11" s="2" customFormat="1" ht="23.25" customHeight="1" thickBot="1" x14ac:dyDescent="0.3">
      <c r="A76" s="123" t="s">
        <v>60</v>
      </c>
      <c r="B76" s="124"/>
      <c r="C76" s="124"/>
      <c r="D76" s="124"/>
      <c r="E76" s="124"/>
      <c r="F76" s="124"/>
      <c r="G76" s="124"/>
      <c r="H76" s="124"/>
      <c r="I76" s="124"/>
      <c r="J76" s="124"/>
    </row>
    <row r="77" spans="1:11" s="2" customFormat="1" ht="24" customHeight="1" thickBot="1" x14ac:dyDescent="0.3">
      <c r="A77" s="58" t="s">
        <v>185</v>
      </c>
      <c r="B77" s="59"/>
      <c r="C77" s="59"/>
      <c r="D77" s="125" t="s">
        <v>186</v>
      </c>
      <c r="E77" s="126"/>
      <c r="F77" s="61">
        <f>G77+H77+I77+J77</f>
        <v>191420</v>
      </c>
      <c r="G77" s="61">
        <f>G78+G79+G80+G81+G82+G83+G84+G85+G86+G87+G88+G89+G90+G91</f>
        <v>0</v>
      </c>
      <c r="H77" s="61">
        <f t="shared" ref="H77:J77" si="15">H78+H79+H80+H81+H82+H83+H84+H85+H86+H87+H88+H89+H90+H91</f>
        <v>0</v>
      </c>
      <c r="I77" s="61">
        <f t="shared" si="15"/>
        <v>0</v>
      </c>
      <c r="J77" s="61">
        <f t="shared" si="15"/>
        <v>191420</v>
      </c>
      <c r="K77" s="2">
        <f>F77/F14*100</f>
        <v>16.072393067647226</v>
      </c>
    </row>
    <row r="78" spans="1:11" s="2" customFormat="1" ht="90.75" customHeight="1" x14ac:dyDescent="0.25">
      <c r="A78" s="38">
        <v>1</v>
      </c>
      <c r="B78" s="21" t="s">
        <v>156</v>
      </c>
      <c r="C78" s="21" t="s">
        <v>80</v>
      </c>
      <c r="D78" s="50" t="s">
        <v>195</v>
      </c>
      <c r="E78" s="21" t="s">
        <v>194</v>
      </c>
      <c r="F78" s="62">
        <f>G78+H78+I78+J78</f>
        <v>71</v>
      </c>
      <c r="G78" s="60">
        <v>0</v>
      </c>
      <c r="H78" s="60">
        <v>0</v>
      </c>
      <c r="I78" s="60">
        <v>0</v>
      </c>
      <c r="J78" s="60">
        <v>71</v>
      </c>
    </row>
    <row r="79" spans="1:11" s="2" customFormat="1" ht="90" customHeight="1" x14ac:dyDescent="0.25">
      <c r="A79" s="35">
        <v>2</v>
      </c>
      <c r="B79" s="22" t="s">
        <v>157</v>
      </c>
      <c r="C79" s="22" t="s">
        <v>81</v>
      </c>
      <c r="D79" s="39" t="s">
        <v>196</v>
      </c>
      <c r="E79" s="22" t="s">
        <v>197</v>
      </c>
      <c r="F79" s="62">
        <f t="shared" ref="F79:F91" si="16">G79+H79+I79+J79</f>
        <v>20125</v>
      </c>
      <c r="G79" s="60">
        <v>0</v>
      </c>
      <c r="H79" s="60">
        <v>0</v>
      </c>
      <c r="I79" s="60">
        <v>0</v>
      </c>
      <c r="J79" s="60">
        <v>20125</v>
      </c>
    </row>
    <row r="80" spans="1:11" ht="125.25" customHeight="1" x14ac:dyDescent="0.25">
      <c r="A80" s="38">
        <v>3</v>
      </c>
      <c r="B80" s="34" t="s">
        <v>158</v>
      </c>
      <c r="C80" s="34" t="s">
        <v>61</v>
      </c>
      <c r="D80" s="52" t="s">
        <v>82</v>
      </c>
      <c r="E80" s="34" t="s">
        <v>198</v>
      </c>
      <c r="F80" s="62">
        <f t="shared" si="16"/>
        <v>0</v>
      </c>
      <c r="G80" s="60">
        <v>0</v>
      </c>
      <c r="H80" s="60">
        <v>0</v>
      </c>
      <c r="I80" s="60">
        <v>0</v>
      </c>
      <c r="J80" s="60">
        <v>0</v>
      </c>
    </row>
    <row r="81" spans="1:13" ht="64.5" customHeight="1" x14ac:dyDescent="0.25">
      <c r="A81" s="35">
        <v>4</v>
      </c>
      <c r="B81" s="37" t="s">
        <v>62</v>
      </c>
      <c r="C81" s="37" t="s">
        <v>63</v>
      </c>
      <c r="D81" s="53" t="s">
        <v>96</v>
      </c>
      <c r="E81" s="37" t="s">
        <v>199</v>
      </c>
      <c r="F81" s="62">
        <f t="shared" si="16"/>
        <v>50000</v>
      </c>
      <c r="G81" s="60">
        <v>0</v>
      </c>
      <c r="H81" s="60">
        <v>0</v>
      </c>
      <c r="I81" s="60">
        <v>0</v>
      </c>
      <c r="J81" s="60">
        <v>50000</v>
      </c>
    </row>
    <row r="82" spans="1:13" s="3" customFormat="1" ht="80.25" customHeight="1" x14ac:dyDescent="0.25">
      <c r="A82" s="38">
        <v>5</v>
      </c>
      <c r="B82" s="36" t="s">
        <v>159</v>
      </c>
      <c r="C82" s="36" t="s">
        <v>64</v>
      </c>
      <c r="D82" s="49" t="s">
        <v>200</v>
      </c>
      <c r="E82" s="36" t="s">
        <v>201</v>
      </c>
      <c r="F82" s="62">
        <f t="shared" si="16"/>
        <v>28065</v>
      </c>
      <c r="G82" s="60">
        <v>0</v>
      </c>
      <c r="H82" s="60">
        <v>0</v>
      </c>
      <c r="I82" s="60">
        <v>0</v>
      </c>
      <c r="J82" s="60">
        <v>28065</v>
      </c>
    </row>
    <row r="83" spans="1:13" s="5" customFormat="1" ht="74.25" customHeight="1" x14ac:dyDescent="0.25">
      <c r="A83" s="35">
        <v>6</v>
      </c>
      <c r="B83" s="37" t="s">
        <v>160</v>
      </c>
      <c r="C83" s="37" t="s">
        <v>65</v>
      </c>
      <c r="D83" s="53" t="s">
        <v>97</v>
      </c>
      <c r="E83" s="37" t="s">
        <v>248</v>
      </c>
      <c r="F83" s="62">
        <f t="shared" si="16"/>
        <v>0</v>
      </c>
      <c r="G83" s="60">
        <v>0</v>
      </c>
      <c r="H83" s="60">
        <v>0</v>
      </c>
      <c r="I83" s="60">
        <v>0</v>
      </c>
      <c r="J83" s="60">
        <v>0</v>
      </c>
    </row>
    <row r="84" spans="1:13" s="5" customFormat="1" ht="95.25" customHeight="1" x14ac:dyDescent="0.25">
      <c r="A84" s="38">
        <v>7</v>
      </c>
      <c r="B84" s="37" t="s">
        <v>161</v>
      </c>
      <c r="C84" s="37" t="s">
        <v>66</v>
      </c>
      <c r="D84" s="53" t="s">
        <v>155</v>
      </c>
      <c r="E84" s="37" t="s">
        <v>202</v>
      </c>
      <c r="F84" s="62">
        <f t="shared" si="16"/>
        <v>0</v>
      </c>
      <c r="G84" s="60">
        <v>0</v>
      </c>
      <c r="H84" s="60">
        <v>0</v>
      </c>
      <c r="I84" s="60">
        <v>0</v>
      </c>
      <c r="J84" s="60">
        <v>0</v>
      </c>
    </row>
    <row r="85" spans="1:13" s="5" customFormat="1" ht="92.25" customHeight="1" x14ac:dyDescent="0.25">
      <c r="A85" s="35">
        <v>8</v>
      </c>
      <c r="B85" s="37" t="s">
        <v>162</v>
      </c>
      <c r="C85" s="37" t="s">
        <v>67</v>
      </c>
      <c r="D85" s="53" t="s">
        <v>203</v>
      </c>
      <c r="E85" s="37" t="s">
        <v>204</v>
      </c>
      <c r="F85" s="62">
        <f t="shared" si="16"/>
        <v>2839</v>
      </c>
      <c r="G85" s="60">
        <v>0</v>
      </c>
      <c r="H85" s="60">
        <v>0</v>
      </c>
      <c r="I85" s="60">
        <v>0</v>
      </c>
      <c r="J85" s="60">
        <v>2839</v>
      </c>
    </row>
    <row r="86" spans="1:13" s="3" customFormat="1" ht="108" customHeight="1" x14ac:dyDescent="0.25">
      <c r="A86" s="38">
        <v>9</v>
      </c>
      <c r="B86" s="36" t="s">
        <v>163</v>
      </c>
      <c r="C86" s="36" t="s">
        <v>68</v>
      </c>
      <c r="D86" s="49" t="s">
        <v>205</v>
      </c>
      <c r="E86" s="36" t="s">
        <v>206</v>
      </c>
      <c r="F86" s="62">
        <f t="shared" si="16"/>
        <v>81069</v>
      </c>
      <c r="G86" s="60">
        <v>0</v>
      </c>
      <c r="H86" s="60">
        <v>0</v>
      </c>
      <c r="I86" s="60">
        <v>0</v>
      </c>
      <c r="J86" s="60">
        <v>81069</v>
      </c>
    </row>
    <row r="87" spans="1:13" s="3" customFormat="1" ht="144" customHeight="1" x14ac:dyDescent="0.25">
      <c r="A87" s="35">
        <v>10</v>
      </c>
      <c r="B87" s="36" t="s">
        <v>164</v>
      </c>
      <c r="C87" s="36" t="s">
        <v>69</v>
      </c>
      <c r="D87" s="49" t="s">
        <v>207</v>
      </c>
      <c r="E87" s="36" t="s">
        <v>208</v>
      </c>
      <c r="F87" s="62">
        <f t="shared" si="16"/>
        <v>0</v>
      </c>
      <c r="G87" s="60">
        <v>0</v>
      </c>
      <c r="H87" s="60">
        <v>0</v>
      </c>
      <c r="I87" s="60">
        <v>0</v>
      </c>
      <c r="J87" s="60">
        <v>0</v>
      </c>
    </row>
    <row r="88" spans="1:13" s="3" customFormat="1" ht="84" customHeight="1" x14ac:dyDescent="0.25">
      <c r="A88" s="38">
        <v>11</v>
      </c>
      <c r="B88" s="36" t="s">
        <v>165</v>
      </c>
      <c r="C88" s="36" t="s">
        <v>83</v>
      </c>
      <c r="D88" s="49" t="s">
        <v>209</v>
      </c>
      <c r="E88" s="36" t="s">
        <v>210</v>
      </c>
      <c r="F88" s="62">
        <f t="shared" si="16"/>
        <v>9251</v>
      </c>
      <c r="G88" s="60">
        <v>0</v>
      </c>
      <c r="H88" s="60">
        <v>0</v>
      </c>
      <c r="I88" s="60">
        <v>0</v>
      </c>
      <c r="J88" s="60">
        <v>9251</v>
      </c>
    </row>
    <row r="89" spans="1:13" s="3" customFormat="1" ht="100.5" customHeight="1" x14ac:dyDescent="0.25">
      <c r="A89" s="35">
        <v>12</v>
      </c>
      <c r="B89" s="36" t="s">
        <v>166</v>
      </c>
      <c r="C89" s="36" t="s">
        <v>84</v>
      </c>
      <c r="D89" s="49" t="s">
        <v>85</v>
      </c>
      <c r="E89" s="36" t="s">
        <v>208</v>
      </c>
      <c r="F89" s="62">
        <f t="shared" si="16"/>
        <v>0</v>
      </c>
      <c r="G89" s="60">
        <v>0</v>
      </c>
      <c r="H89" s="60">
        <v>0</v>
      </c>
      <c r="I89" s="60">
        <v>0</v>
      </c>
      <c r="J89" s="60">
        <v>0</v>
      </c>
    </row>
    <row r="90" spans="1:13" s="3" customFormat="1" ht="100.5" customHeight="1" x14ac:dyDescent="0.25">
      <c r="A90" s="38">
        <v>13</v>
      </c>
      <c r="B90" s="36" t="s">
        <v>167</v>
      </c>
      <c r="C90" s="36" t="s">
        <v>86</v>
      </c>
      <c r="D90" s="49" t="s">
        <v>211</v>
      </c>
      <c r="E90" s="36" t="s">
        <v>212</v>
      </c>
      <c r="F90" s="62">
        <f t="shared" si="16"/>
        <v>0</v>
      </c>
      <c r="G90" s="60">
        <v>0</v>
      </c>
      <c r="H90" s="60">
        <v>0</v>
      </c>
      <c r="I90" s="60">
        <v>0</v>
      </c>
      <c r="J90" s="60">
        <v>0</v>
      </c>
    </row>
    <row r="91" spans="1:13" s="3" customFormat="1" ht="213.75" customHeight="1" x14ac:dyDescent="0.25">
      <c r="A91" s="35">
        <v>14</v>
      </c>
      <c r="B91" s="36" t="s">
        <v>168</v>
      </c>
      <c r="C91" s="36" t="s">
        <v>87</v>
      </c>
      <c r="D91" s="36" t="s">
        <v>213</v>
      </c>
      <c r="E91" s="36" t="s">
        <v>214</v>
      </c>
      <c r="F91" s="62">
        <f t="shared" si="16"/>
        <v>0</v>
      </c>
      <c r="G91" s="60">
        <v>0</v>
      </c>
      <c r="H91" s="60">
        <v>0</v>
      </c>
      <c r="I91" s="60">
        <v>0</v>
      </c>
      <c r="J91" s="60">
        <v>0</v>
      </c>
    </row>
    <row r="92" spans="1:13" s="6" customFormat="1" ht="57" customHeight="1" x14ac:dyDescent="0.3">
      <c r="A92" s="122" t="s">
        <v>270</v>
      </c>
      <c r="B92" s="122"/>
      <c r="C92" s="122"/>
      <c r="D92" s="122"/>
      <c r="E92" s="122"/>
      <c r="F92" s="99"/>
      <c r="G92" s="100"/>
      <c r="H92" s="100"/>
      <c r="I92" s="100"/>
      <c r="J92" s="101"/>
      <c r="K92" s="102">
        <f>K17+K29+K35+K41+K50+K55+K62+K71+K77</f>
        <v>100.00000000000001</v>
      </c>
      <c r="L92" s="103"/>
      <c r="M92" s="103"/>
    </row>
    <row r="93" spans="1:13" ht="18.75" x14ac:dyDescent="0.3">
      <c r="A93" s="104" t="s">
        <v>265</v>
      </c>
      <c r="B93" s="117" t="s">
        <v>271</v>
      </c>
      <c r="C93" s="117"/>
      <c r="D93" s="117"/>
      <c r="E93" s="117"/>
      <c r="F93" s="105"/>
      <c r="G93" s="105"/>
      <c r="H93" s="105"/>
      <c r="I93" s="105"/>
      <c r="J93" s="105"/>
      <c r="K93" s="106"/>
      <c r="L93" s="106"/>
      <c r="M93" s="106"/>
    </row>
    <row r="94" spans="1:13" ht="18.75" x14ac:dyDescent="0.3">
      <c r="A94" s="104" t="s">
        <v>265</v>
      </c>
      <c r="B94" s="117" t="s">
        <v>272</v>
      </c>
      <c r="C94" s="117"/>
      <c r="D94" s="117"/>
      <c r="E94" s="117"/>
      <c r="F94" s="105"/>
      <c r="G94" s="105"/>
      <c r="H94" s="105"/>
      <c r="I94" s="105"/>
      <c r="J94" s="105"/>
      <c r="K94" s="106"/>
      <c r="L94" s="106"/>
      <c r="M94" s="106"/>
    </row>
    <row r="95" spans="1:13" ht="18.75" x14ac:dyDescent="0.3">
      <c r="A95" s="104" t="s">
        <v>265</v>
      </c>
      <c r="B95" s="117" t="s">
        <v>273</v>
      </c>
      <c r="C95" s="117"/>
      <c r="D95" s="117"/>
      <c r="E95" s="117"/>
      <c r="F95" s="105"/>
      <c r="G95" s="105"/>
      <c r="H95" s="105"/>
      <c r="I95" s="105"/>
      <c r="J95" s="105"/>
      <c r="K95" s="106"/>
      <c r="L95" s="106"/>
      <c r="M95" s="106"/>
    </row>
    <row r="96" spans="1:13" ht="18.75" x14ac:dyDescent="0.3">
      <c r="A96" s="104" t="s">
        <v>265</v>
      </c>
      <c r="B96" s="117" t="s">
        <v>274</v>
      </c>
      <c r="C96" s="117"/>
      <c r="D96" s="117"/>
      <c r="E96" s="117"/>
      <c r="F96" s="105"/>
      <c r="G96" s="105"/>
      <c r="H96" s="105"/>
      <c r="I96" s="105"/>
      <c r="J96" s="105"/>
      <c r="K96" s="106"/>
      <c r="L96" s="106"/>
      <c r="M96" s="106"/>
    </row>
    <row r="97" spans="1:13" ht="38.25" customHeight="1" x14ac:dyDescent="0.3">
      <c r="A97" s="116" t="s">
        <v>275</v>
      </c>
      <c r="B97" s="116"/>
      <c r="C97" s="116"/>
      <c r="D97" s="116"/>
      <c r="E97" s="116"/>
      <c r="F97" s="99"/>
      <c r="G97" s="100"/>
      <c r="H97" s="100"/>
      <c r="I97" s="100"/>
      <c r="J97" s="101"/>
      <c r="K97" s="102"/>
      <c r="L97" s="103"/>
      <c r="M97" s="103"/>
    </row>
    <row r="98" spans="1:13" ht="18.75" x14ac:dyDescent="0.3">
      <c r="A98" s="104" t="s">
        <v>265</v>
      </c>
      <c r="B98" s="117" t="s">
        <v>276</v>
      </c>
      <c r="C98" s="117"/>
      <c r="D98" s="117"/>
      <c r="E98" s="117"/>
      <c r="F98" s="99"/>
      <c r="G98" s="100"/>
      <c r="H98" s="100"/>
      <c r="I98" s="100"/>
      <c r="J98" s="101"/>
      <c r="K98" s="102"/>
      <c r="L98" s="103"/>
      <c r="M98" s="103"/>
    </row>
    <row r="99" spans="1:13" ht="18.75" x14ac:dyDescent="0.3">
      <c r="A99" s="104" t="s">
        <v>265</v>
      </c>
      <c r="B99" s="117" t="s">
        <v>277</v>
      </c>
      <c r="C99" s="117"/>
      <c r="D99" s="117"/>
      <c r="E99" s="117"/>
      <c r="F99" s="99"/>
      <c r="G99" s="100"/>
      <c r="H99" s="100"/>
      <c r="I99" s="100"/>
      <c r="J99" s="101"/>
      <c r="K99" s="102" t="s">
        <v>266</v>
      </c>
      <c r="L99" s="107">
        <f>G14/F14*100</f>
        <v>27.06176185134516</v>
      </c>
      <c r="M99" s="107">
        <f>G16/F16*100</f>
        <v>32.244171900620792</v>
      </c>
    </row>
    <row r="100" spans="1:13" ht="18.75" x14ac:dyDescent="0.3">
      <c r="A100" s="104" t="s">
        <v>265</v>
      </c>
      <c r="B100" s="117" t="s">
        <v>278</v>
      </c>
      <c r="C100" s="117"/>
      <c r="D100" s="117"/>
      <c r="E100" s="117"/>
      <c r="F100" s="99"/>
      <c r="G100" s="100"/>
      <c r="H100" s="100"/>
      <c r="I100" s="100"/>
      <c r="J100" s="101"/>
      <c r="K100" s="102" t="s">
        <v>267</v>
      </c>
      <c r="L100" s="107">
        <f>H14/F14*100</f>
        <v>49.10379947501378</v>
      </c>
      <c r="M100" s="107">
        <f>H16/F16*100</f>
        <v>58.507327052220568</v>
      </c>
    </row>
    <row r="101" spans="1:13" ht="18.75" x14ac:dyDescent="0.3">
      <c r="A101" s="104" t="s">
        <v>265</v>
      </c>
      <c r="B101" s="117" t="s">
        <v>279</v>
      </c>
      <c r="C101" s="117"/>
      <c r="D101" s="117"/>
      <c r="E101" s="117"/>
      <c r="F101" s="99"/>
      <c r="G101" s="100"/>
      <c r="H101" s="100"/>
      <c r="I101" s="100"/>
      <c r="J101" s="101"/>
      <c r="K101" s="102" t="s">
        <v>268</v>
      </c>
      <c r="L101" s="107">
        <f>I14/F14*100</f>
        <v>7.6372162946696811</v>
      </c>
      <c r="M101" s="107">
        <f>I16/F16*100</f>
        <v>9.0997665414497302</v>
      </c>
    </row>
    <row r="102" spans="1:13" ht="18.75" x14ac:dyDescent="0.3">
      <c r="A102" s="104"/>
      <c r="B102" s="109"/>
      <c r="C102" s="109"/>
      <c r="D102" s="109"/>
      <c r="E102" s="109"/>
      <c r="F102" s="99"/>
      <c r="G102" s="100"/>
      <c r="H102" s="100"/>
      <c r="I102" s="100"/>
      <c r="J102" s="101"/>
      <c r="K102" s="102"/>
      <c r="L102" s="107"/>
      <c r="M102" s="107"/>
    </row>
    <row r="103" spans="1:13" ht="18.75" x14ac:dyDescent="0.3">
      <c r="A103" s="118" t="s">
        <v>280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02"/>
      <c r="L103" s="107"/>
      <c r="M103" s="107"/>
    </row>
    <row r="104" spans="1:13" ht="18.75" x14ac:dyDescent="0.3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02"/>
      <c r="L104" s="107"/>
      <c r="M104" s="107"/>
    </row>
    <row r="105" spans="1:13" ht="18.75" x14ac:dyDescent="0.3">
      <c r="A105" s="111" t="s">
        <v>281</v>
      </c>
      <c r="B105" s="111"/>
      <c r="C105" s="111"/>
      <c r="D105" s="111"/>
      <c r="E105" s="111"/>
      <c r="F105" s="99"/>
      <c r="G105" s="100"/>
      <c r="H105" s="100"/>
      <c r="I105" s="100"/>
      <c r="J105" s="101"/>
      <c r="K105" s="102" t="s">
        <v>269</v>
      </c>
      <c r="L105" s="107">
        <f>J14/F14*100</f>
        <v>16.197222378971393</v>
      </c>
      <c r="M105" s="107">
        <f>J16/F16*100</f>
        <v>0.14873450570892247</v>
      </c>
    </row>
    <row r="106" spans="1:13" ht="18.75" x14ac:dyDescent="0.3">
      <c r="A106" s="111"/>
      <c r="B106" s="111"/>
      <c r="C106" s="111"/>
      <c r="D106" s="111"/>
      <c r="E106" s="111"/>
      <c r="F106" s="99"/>
      <c r="G106" s="100"/>
      <c r="H106" s="100"/>
      <c r="I106" s="100"/>
      <c r="J106" s="101"/>
      <c r="K106" s="102"/>
      <c r="L106" s="107"/>
      <c r="M106" s="108"/>
    </row>
    <row r="107" spans="1:13" ht="18.75" x14ac:dyDescent="0.3">
      <c r="A107" s="115" t="s">
        <v>282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02"/>
      <c r="L107" s="107"/>
      <c r="M107" s="108"/>
    </row>
    <row r="108" spans="1:13" ht="18.75" x14ac:dyDescent="0.3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2"/>
      <c r="L108" s="113">
        <f>L99+L100+L101+L105</f>
        <v>100.00000000000001</v>
      </c>
      <c r="M108" s="114">
        <f>M99+M100+M101+M105</f>
        <v>100</v>
      </c>
    </row>
    <row r="109" spans="1:13" ht="81" customHeight="1" x14ac:dyDescent="0.3">
      <c r="A109" s="15"/>
      <c r="B109" s="15" t="s">
        <v>287</v>
      </c>
      <c r="C109" s="15"/>
      <c r="D109" s="15"/>
      <c r="E109" s="16" t="s">
        <v>288</v>
      </c>
      <c r="F109" s="16"/>
      <c r="G109" s="16"/>
      <c r="H109" s="15"/>
      <c r="I109" s="15"/>
      <c r="J109" s="15"/>
      <c r="K109" s="6"/>
      <c r="L109" s="6"/>
      <c r="M109" s="6"/>
    </row>
  </sheetData>
  <mergeCells count="32">
    <mergeCell ref="E1:J1"/>
    <mergeCell ref="A4:J4"/>
    <mergeCell ref="A5:J5"/>
    <mergeCell ref="A6:J6"/>
    <mergeCell ref="F9:F11"/>
    <mergeCell ref="G9:G11"/>
    <mergeCell ref="H9:H11"/>
    <mergeCell ref="I9:I11"/>
    <mergeCell ref="J9:J11"/>
    <mergeCell ref="E3:J3"/>
    <mergeCell ref="F7:J8"/>
    <mergeCell ref="A7:A11"/>
    <mergeCell ref="B7:B11"/>
    <mergeCell ref="C7:C11"/>
    <mergeCell ref="D7:D11"/>
    <mergeCell ref="E7:E11"/>
    <mergeCell ref="A92:E92"/>
    <mergeCell ref="A76:J76"/>
    <mergeCell ref="D77:E77"/>
    <mergeCell ref="A13:J13"/>
    <mergeCell ref="A15:J15"/>
    <mergeCell ref="B93:E93"/>
    <mergeCell ref="B94:E94"/>
    <mergeCell ref="B95:E95"/>
    <mergeCell ref="B96:E96"/>
    <mergeCell ref="A103:J103"/>
    <mergeCell ref="A107:J108"/>
    <mergeCell ref="A97:E97"/>
    <mergeCell ref="B98:E98"/>
    <mergeCell ref="B99:E99"/>
    <mergeCell ref="B100:E100"/>
    <mergeCell ref="B101:E101"/>
  </mergeCells>
  <pageMargins left="0.39370078740157483" right="0" top="0.19685039370078741" bottom="0.19685039370078741" header="0.11811023622047245" footer="0.11811023622047245"/>
  <pageSetup paperSize="9" scale="49" fitToHeight="12" orientation="landscape" r:id="rId1"/>
  <rowBreaks count="2" manualBreakCount="2">
    <brk id="28" max="9" man="1"/>
    <brk id="7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Актуал. Плана на утвверждение</vt:lpstr>
      <vt:lpstr>'Актуал. Плана на утвверждение'!Заголовки_для_печати</vt:lpstr>
      <vt:lpstr>'Актуал. Плана на утвверждение'!Область_печати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Кудрявцева Татьяна Николаевна</cp:lastModifiedBy>
  <cp:lastPrinted>2023-04-21T01:34:24Z</cp:lastPrinted>
  <dcterms:created xsi:type="dcterms:W3CDTF">2020-03-25T08:10:46Z</dcterms:created>
  <dcterms:modified xsi:type="dcterms:W3CDTF">2023-04-24T03:37:23Z</dcterms:modified>
</cp:coreProperties>
</file>